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aff Members\Gabriel Patterson-King\Pipeline\May2026\"/>
    </mc:Choice>
  </mc:AlternateContent>
  <xr:revisionPtr revIDLastSave="0" documentId="13_ncr:1_{6C37B66D-DDFF-48A7-9E82-2D850FCCB553}" xr6:coauthVersionLast="47" xr6:coauthVersionMax="47" xr10:uidLastSave="{00000000-0000-0000-0000-000000000000}"/>
  <bookViews>
    <workbookView xWindow="-38520" yWindow="-120" windowWidth="38640" windowHeight="21120" activeTab="1" xr2:uid="{00000000-000D-0000-FFFF-FFFF00000000}"/>
  </bookViews>
  <sheets>
    <sheet name="MoCo" sheetId="1" r:id="rId1"/>
    <sheet name="Municipalities" sheetId="3" r:id="rId2"/>
    <sheet name="ESRI_MAPINFO_SHEET" sheetId="2" state="veryHidden" r:id="rId3"/>
  </sheets>
  <definedNames>
    <definedName name="_xlnm.Print_Titles" localSheetId="0">MoCo!$4:$4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1" l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AG278" i="1"/>
  <c r="AG220" i="1"/>
  <c r="L153" i="1"/>
  <c r="M153" i="1"/>
  <c r="AG151" i="1"/>
  <c r="AG42" i="1"/>
  <c r="AG28" i="1" l="1"/>
  <c r="P16" i="1"/>
  <c r="O16" i="1"/>
  <c r="N16" i="1"/>
  <c r="M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29" i="3"/>
  <c r="O29" i="3"/>
  <c r="N29" i="3"/>
  <c r="M29" i="3"/>
  <c r="P45" i="3"/>
  <c r="O45" i="3"/>
  <c r="N45" i="3"/>
  <c r="M45" i="3"/>
  <c r="P67" i="3"/>
  <c r="O67" i="3"/>
  <c r="N67" i="3"/>
  <c r="M67" i="3"/>
  <c r="M69" i="3" l="1"/>
  <c r="M374" i="1" s="1"/>
  <c r="N69" i="3"/>
  <c r="N374" i="1" s="1"/>
  <c r="P69" i="3"/>
  <c r="P374" i="1" s="1"/>
  <c r="O69" i="3"/>
  <c r="O374" i="1" s="1"/>
  <c r="V197" i="1" l="1"/>
  <c r="Z197" i="1"/>
  <c r="Y197" i="1"/>
  <c r="AG245" i="1"/>
  <c r="M35" i="1"/>
  <c r="M52" i="1"/>
  <c r="M56" i="1"/>
  <c r="M60" i="1"/>
  <c r="M65" i="1"/>
  <c r="M74" i="1"/>
  <c r="M83" i="1"/>
  <c r="M97" i="1"/>
  <c r="M107" i="1"/>
  <c r="M111" i="1"/>
  <c r="M123" i="1"/>
  <c r="M129" i="1"/>
  <c r="M133" i="1"/>
  <c r="M138" i="1"/>
  <c r="M142" i="1"/>
  <c r="M161" i="1"/>
  <c r="M165" i="1"/>
  <c r="M170" i="1"/>
  <c r="M174" i="1"/>
  <c r="M178" i="1"/>
  <c r="M183" i="1"/>
  <c r="M188" i="1"/>
  <c r="M193" i="1"/>
  <c r="M197" i="1"/>
  <c r="M202" i="1"/>
  <c r="M209" i="1"/>
  <c r="M213" i="1"/>
  <c r="M224" i="1"/>
  <c r="M263" i="1"/>
  <c r="M270" i="1"/>
  <c r="M280" i="1"/>
  <c r="M285" i="1"/>
  <c r="M291" i="1"/>
  <c r="M305" i="1"/>
  <c r="M310" i="1"/>
  <c r="M316" i="1"/>
  <c r="M321" i="1"/>
  <c r="M328" i="1"/>
  <c r="M333" i="1"/>
  <c r="M339" i="1"/>
  <c r="M349" i="1"/>
  <c r="M357" i="1"/>
  <c r="M36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L193" i="1"/>
  <c r="AD363" i="1" l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L36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L333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L291" i="1"/>
  <c r="AG237" i="1"/>
  <c r="AG12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L111" i="1"/>
  <c r="AG112" i="1"/>
  <c r="AG110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L52" i="1"/>
  <c r="N123" i="1"/>
  <c r="O123" i="1"/>
  <c r="P123" i="1"/>
  <c r="AG371" i="1"/>
  <c r="AG369" i="1"/>
  <c r="AG368" i="1"/>
  <c r="AG367" i="1"/>
  <c r="AG366" i="1"/>
  <c r="AG365" i="1"/>
  <c r="AG364" i="1"/>
  <c r="AG360" i="1"/>
  <c r="AG359" i="1"/>
  <c r="AG358" i="1"/>
  <c r="AG356" i="1"/>
  <c r="AG355" i="1"/>
  <c r="AG354" i="1"/>
  <c r="AG353" i="1"/>
  <c r="AG352" i="1"/>
  <c r="AG351" i="1"/>
  <c r="AG350" i="1"/>
  <c r="AG348" i="1"/>
  <c r="AG347" i="1"/>
  <c r="AG346" i="1"/>
  <c r="AG345" i="1"/>
  <c r="AG344" i="1"/>
  <c r="AG343" i="1"/>
  <c r="AG342" i="1"/>
  <c r="AG341" i="1"/>
  <c r="AG340" i="1"/>
  <c r="AG338" i="1"/>
  <c r="AG336" i="1"/>
  <c r="AG335" i="1"/>
  <c r="AG334" i="1"/>
  <c r="AG331" i="1"/>
  <c r="AG330" i="1"/>
  <c r="AG329" i="1"/>
  <c r="AG327" i="1"/>
  <c r="AG326" i="1"/>
  <c r="AG325" i="1"/>
  <c r="AG324" i="1"/>
  <c r="AG323" i="1"/>
  <c r="AG322" i="1"/>
  <c r="AG320" i="1"/>
  <c r="AG319" i="1"/>
  <c r="AG318" i="1"/>
  <c r="AG317" i="1"/>
  <c r="AG315" i="1"/>
  <c r="AG314" i="1"/>
  <c r="AG313" i="1"/>
  <c r="AG312" i="1"/>
  <c r="AG311" i="1"/>
  <c r="AG309" i="1"/>
  <c r="AG308" i="1"/>
  <c r="AG307" i="1"/>
  <c r="AG306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88" i="1"/>
  <c r="AG287" i="1"/>
  <c r="AG286" i="1"/>
  <c r="AG284" i="1"/>
  <c r="AG283" i="1"/>
  <c r="AG282" i="1"/>
  <c r="AG281" i="1"/>
  <c r="AG279" i="1"/>
  <c r="AG277" i="1"/>
  <c r="AG276" i="1"/>
  <c r="AG275" i="1"/>
  <c r="AG274" i="1"/>
  <c r="AG273" i="1"/>
  <c r="AG272" i="1"/>
  <c r="AG271" i="1"/>
  <c r="AG269" i="1"/>
  <c r="AG268" i="1"/>
  <c r="AG267" i="1"/>
  <c r="AG266" i="1"/>
  <c r="AG265" i="1"/>
  <c r="AG264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4" i="1"/>
  <c r="AG243" i="1"/>
  <c r="AG242" i="1"/>
  <c r="AG241" i="1"/>
  <c r="AG240" i="1"/>
  <c r="AG239" i="1"/>
  <c r="AG238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3" i="1"/>
  <c r="AG222" i="1"/>
  <c r="AG221" i="1"/>
  <c r="AG219" i="1"/>
  <c r="AG218" i="1"/>
  <c r="AG217" i="1"/>
  <c r="AG216" i="1"/>
  <c r="AG215" i="1"/>
  <c r="AG214" i="1"/>
  <c r="AG212" i="1"/>
  <c r="AG211" i="1"/>
  <c r="AG210" i="1"/>
  <c r="AG208" i="1"/>
  <c r="AG207" i="1"/>
  <c r="AG206" i="1"/>
  <c r="AG205" i="1"/>
  <c r="AG204" i="1"/>
  <c r="AG203" i="1"/>
  <c r="AG201" i="1"/>
  <c r="AG200" i="1"/>
  <c r="AG199" i="1"/>
  <c r="AG198" i="1"/>
  <c r="AG196" i="1"/>
  <c r="AG195" i="1"/>
  <c r="AG194" i="1"/>
  <c r="AG191" i="1"/>
  <c r="AG190" i="1"/>
  <c r="AG189" i="1"/>
  <c r="AG187" i="1"/>
  <c r="AG186" i="1"/>
  <c r="AG185" i="1"/>
  <c r="AG184" i="1"/>
  <c r="AG182" i="1"/>
  <c r="AG181" i="1"/>
  <c r="AG180" i="1"/>
  <c r="AG179" i="1"/>
  <c r="AG177" i="1"/>
  <c r="AG176" i="1"/>
  <c r="AG175" i="1"/>
  <c r="AG173" i="1"/>
  <c r="AG172" i="1"/>
  <c r="AG171" i="1"/>
  <c r="AG169" i="1"/>
  <c r="AG168" i="1"/>
  <c r="AG167" i="1"/>
  <c r="AG166" i="1"/>
  <c r="AG164" i="1"/>
  <c r="AG163" i="1"/>
  <c r="AG162" i="1"/>
  <c r="AG160" i="1"/>
  <c r="AG159" i="1"/>
  <c r="AG158" i="1"/>
  <c r="AG157" i="1"/>
  <c r="AG156" i="1"/>
  <c r="AG155" i="1"/>
  <c r="AG154" i="1"/>
  <c r="AG152" i="1"/>
  <c r="AG150" i="1"/>
  <c r="AG149" i="1"/>
  <c r="AG148" i="1"/>
  <c r="AG147" i="1"/>
  <c r="AG145" i="1"/>
  <c r="AG144" i="1"/>
  <c r="AG143" i="1"/>
  <c r="AG141" i="1"/>
  <c r="AG140" i="1"/>
  <c r="AG139" i="1"/>
  <c r="AG137" i="1"/>
  <c r="AG136" i="1"/>
  <c r="AG135" i="1"/>
  <c r="AG134" i="1"/>
  <c r="AG132" i="1"/>
  <c r="AG131" i="1"/>
  <c r="AG130" i="1"/>
  <c r="AG128" i="1"/>
  <c r="AG127" i="1"/>
  <c r="AG126" i="1"/>
  <c r="AG125" i="1"/>
  <c r="AG124" i="1"/>
  <c r="AG122" i="1"/>
  <c r="AG120" i="1"/>
  <c r="AG119" i="1"/>
  <c r="AG118" i="1"/>
  <c r="AG117" i="1"/>
  <c r="AG116" i="1"/>
  <c r="AG115" i="1"/>
  <c r="AG114" i="1"/>
  <c r="AG113" i="1"/>
  <c r="AG109" i="1"/>
  <c r="AG106" i="1"/>
  <c r="AG105" i="1"/>
  <c r="AG104" i="1"/>
  <c r="AG103" i="1"/>
  <c r="AG102" i="1"/>
  <c r="AG101" i="1"/>
  <c r="AG100" i="1"/>
  <c r="AG99" i="1"/>
  <c r="AG98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2" i="1"/>
  <c r="AG81" i="1"/>
  <c r="AG80" i="1"/>
  <c r="AG79" i="1"/>
  <c r="AG78" i="1"/>
  <c r="AG77" i="1"/>
  <c r="AG76" i="1"/>
  <c r="AG75" i="1"/>
  <c r="AG73" i="1"/>
  <c r="AG72" i="1"/>
  <c r="AG71" i="1"/>
  <c r="AG70" i="1"/>
  <c r="AG69" i="1"/>
  <c r="AG68" i="1"/>
  <c r="AG67" i="1"/>
  <c r="AG66" i="1"/>
  <c r="AG64" i="1"/>
  <c r="AG63" i="1"/>
  <c r="AG62" i="1"/>
  <c r="AG61" i="1"/>
  <c r="AG59" i="1"/>
  <c r="AG58" i="1"/>
  <c r="AG57" i="1"/>
  <c r="AG55" i="1"/>
  <c r="AG54" i="1"/>
  <c r="AG53" i="1"/>
  <c r="AG49" i="1"/>
  <c r="AG48" i="1"/>
  <c r="AG51" i="1"/>
  <c r="AG47" i="1"/>
  <c r="AG46" i="1"/>
  <c r="AG45" i="1"/>
  <c r="AG44" i="1"/>
  <c r="AG43" i="1"/>
  <c r="AG41" i="1"/>
  <c r="AG40" i="1"/>
  <c r="AG39" i="1"/>
  <c r="AG38" i="1"/>
  <c r="AG37" i="1"/>
  <c r="AG36" i="1"/>
  <c r="AG34" i="1"/>
  <c r="AG33" i="1"/>
  <c r="AG32" i="1"/>
  <c r="AG31" i="1"/>
  <c r="AG30" i="1"/>
  <c r="AG29" i="1"/>
  <c r="AG27" i="1"/>
  <c r="AG26" i="1"/>
  <c r="AG25" i="1"/>
  <c r="AG24" i="1"/>
  <c r="AG23" i="1"/>
  <c r="AG22" i="1"/>
  <c r="AG19" i="1"/>
  <c r="AG18" i="1"/>
  <c r="AG17" i="1"/>
  <c r="AG15" i="1"/>
  <c r="AG13" i="1"/>
  <c r="AG12" i="1"/>
  <c r="AG11" i="1"/>
  <c r="AG10" i="1"/>
  <c r="AG9" i="1"/>
  <c r="AG8" i="1"/>
  <c r="AG7" i="1"/>
  <c r="AG5" i="1"/>
  <c r="AD349" i="1"/>
  <c r="AC349" i="1"/>
  <c r="AB349" i="1"/>
  <c r="AA349" i="1"/>
  <c r="Z349" i="1"/>
  <c r="Y349" i="1"/>
  <c r="X349" i="1"/>
  <c r="W349" i="1"/>
  <c r="V349" i="1"/>
  <c r="U349" i="1"/>
  <c r="L349" i="1"/>
  <c r="N349" i="1"/>
  <c r="O349" i="1"/>
  <c r="P349" i="1"/>
  <c r="T349" i="1"/>
  <c r="S349" i="1"/>
  <c r="R349" i="1"/>
  <c r="Q349" i="1"/>
  <c r="P370" i="1"/>
  <c r="O370" i="1"/>
  <c r="N370" i="1"/>
  <c r="M370" i="1"/>
  <c r="M372" i="1" s="1"/>
  <c r="P357" i="1"/>
  <c r="O357" i="1"/>
  <c r="N357" i="1"/>
  <c r="P339" i="1"/>
  <c r="O339" i="1"/>
  <c r="N339" i="1"/>
  <c r="P328" i="1"/>
  <c r="O328" i="1"/>
  <c r="N328" i="1"/>
  <c r="P321" i="1"/>
  <c r="O321" i="1"/>
  <c r="N321" i="1"/>
  <c r="P316" i="1"/>
  <c r="O316" i="1"/>
  <c r="N316" i="1"/>
  <c r="P310" i="1"/>
  <c r="O310" i="1"/>
  <c r="N310" i="1"/>
  <c r="P305" i="1"/>
  <c r="O305" i="1"/>
  <c r="N305" i="1"/>
  <c r="P285" i="1"/>
  <c r="O285" i="1"/>
  <c r="N285" i="1"/>
  <c r="P280" i="1"/>
  <c r="O280" i="1"/>
  <c r="N280" i="1"/>
  <c r="P270" i="1"/>
  <c r="O270" i="1"/>
  <c r="N270" i="1"/>
  <c r="P263" i="1"/>
  <c r="O263" i="1"/>
  <c r="N263" i="1"/>
  <c r="P224" i="1"/>
  <c r="O224" i="1"/>
  <c r="N224" i="1"/>
  <c r="P213" i="1"/>
  <c r="O213" i="1"/>
  <c r="N213" i="1"/>
  <c r="P209" i="1"/>
  <c r="O209" i="1"/>
  <c r="N209" i="1"/>
  <c r="P202" i="1"/>
  <c r="O202" i="1"/>
  <c r="N202" i="1"/>
  <c r="P197" i="1"/>
  <c r="O197" i="1"/>
  <c r="N197" i="1"/>
  <c r="P188" i="1"/>
  <c r="O188" i="1"/>
  <c r="N188" i="1"/>
  <c r="P183" i="1"/>
  <c r="O183" i="1"/>
  <c r="N183" i="1"/>
  <c r="P178" i="1"/>
  <c r="O178" i="1"/>
  <c r="N178" i="1"/>
  <c r="P174" i="1"/>
  <c r="O174" i="1"/>
  <c r="N174" i="1"/>
  <c r="P170" i="1"/>
  <c r="O170" i="1"/>
  <c r="N170" i="1"/>
  <c r="P165" i="1"/>
  <c r="O165" i="1"/>
  <c r="N165" i="1"/>
  <c r="P161" i="1"/>
  <c r="O161" i="1"/>
  <c r="N161" i="1"/>
  <c r="P153" i="1"/>
  <c r="O153" i="1"/>
  <c r="N153" i="1"/>
  <c r="P142" i="1"/>
  <c r="O142" i="1"/>
  <c r="N142" i="1"/>
  <c r="P138" i="1"/>
  <c r="O138" i="1"/>
  <c r="N138" i="1"/>
  <c r="P133" i="1"/>
  <c r="O133" i="1"/>
  <c r="N133" i="1"/>
  <c r="P129" i="1"/>
  <c r="O129" i="1"/>
  <c r="N129" i="1"/>
  <c r="P107" i="1"/>
  <c r="O107" i="1"/>
  <c r="N107" i="1"/>
  <c r="P97" i="1"/>
  <c r="O97" i="1"/>
  <c r="N97" i="1"/>
  <c r="P83" i="1"/>
  <c r="O83" i="1"/>
  <c r="N83" i="1"/>
  <c r="P74" i="1"/>
  <c r="O74" i="1"/>
  <c r="N74" i="1"/>
  <c r="P65" i="1"/>
  <c r="O65" i="1"/>
  <c r="N65" i="1"/>
  <c r="P60" i="1"/>
  <c r="O60" i="1"/>
  <c r="N60" i="1"/>
  <c r="P56" i="1"/>
  <c r="O56" i="1"/>
  <c r="N56" i="1"/>
  <c r="P35" i="1"/>
  <c r="O35" i="1"/>
  <c r="N35" i="1"/>
  <c r="L328" i="1"/>
  <c r="L209" i="1"/>
  <c r="AD357" i="1"/>
  <c r="AC357" i="1"/>
  <c r="AB357" i="1"/>
  <c r="AA357" i="1"/>
  <c r="Z357" i="1"/>
  <c r="Y357" i="1"/>
  <c r="X357" i="1"/>
  <c r="W357" i="1"/>
  <c r="V357" i="1"/>
  <c r="U357" i="1"/>
  <c r="Q357" i="1"/>
  <c r="L357" i="1"/>
  <c r="T357" i="1"/>
  <c r="S357" i="1"/>
  <c r="R357" i="1"/>
  <c r="L107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L339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AD316" i="1"/>
  <c r="AC316" i="1"/>
  <c r="AB316" i="1"/>
  <c r="AA316" i="1"/>
  <c r="Z316" i="1"/>
  <c r="Y316" i="1"/>
  <c r="X316" i="1"/>
  <c r="W316" i="1"/>
  <c r="V316" i="1"/>
  <c r="L316" i="1"/>
  <c r="U316" i="1"/>
  <c r="T316" i="1"/>
  <c r="S316" i="1"/>
  <c r="R316" i="1"/>
  <c r="Q316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L263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L174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N372" i="1" l="1"/>
  <c r="O372" i="1"/>
  <c r="P372" i="1"/>
  <c r="AG111" i="1"/>
  <c r="AG107" i="1"/>
  <c r="AG328" i="1"/>
  <c r="AG357" i="1"/>
  <c r="AG193" i="1"/>
  <c r="AG209" i="1"/>
  <c r="AG263" i="1"/>
  <c r="AG97" i="1"/>
  <c r="AG174" i="1"/>
  <c r="AG316" i="1"/>
  <c r="AG339" i="1"/>
  <c r="AG349" i="1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L67" i="3"/>
  <c r="AD270" i="1" l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L270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L83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L74" i="1"/>
  <c r="AA60" i="1"/>
  <c r="AB60" i="1"/>
  <c r="AC60" i="1"/>
  <c r="AD60" i="1"/>
  <c r="Z60" i="1"/>
  <c r="Y60" i="1"/>
  <c r="X60" i="1"/>
  <c r="W60" i="1"/>
  <c r="V60" i="1"/>
  <c r="U60" i="1"/>
  <c r="T60" i="1"/>
  <c r="S60" i="1"/>
  <c r="R60" i="1"/>
  <c r="Q60" i="1"/>
  <c r="L6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L370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L321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L310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L30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L285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L280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L224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L213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L202" i="1"/>
  <c r="AD197" i="1"/>
  <c r="AC197" i="1"/>
  <c r="AB197" i="1"/>
  <c r="AA197" i="1"/>
  <c r="X197" i="1"/>
  <c r="W197" i="1"/>
  <c r="U197" i="1"/>
  <c r="T197" i="1"/>
  <c r="S197" i="1"/>
  <c r="R197" i="1"/>
  <c r="Q197" i="1"/>
  <c r="L197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L188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L183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L178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L170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L165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L161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L142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L138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L133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L129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L123" i="1"/>
  <c r="L97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L65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L56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L35" i="1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L45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L29" i="3"/>
  <c r="W372" i="1" l="1"/>
  <c r="X372" i="1"/>
  <c r="Z372" i="1"/>
  <c r="AB372" i="1"/>
  <c r="L372" i="1"/>
  <c r="R372" i="1"/>
  <c r="AA372" i="1"/>
  <c r="AC372" i="1"/>
  <c r="AD372" i="1"/>
  <c r="S372" i="1"/>
  <c r="Q372" i="1"/>
  <c r="T372" i="1"/>
  <c r="U372" i="1"/>
  <c r="Y372" i="1"/>
  <c r="V372" i="1"/>
  <c r="AG138" i="1"/>
  <c r="AG188" i="1"/>
  <c r="AG213" i="1"/>
  <c r="AG333" i="1"/>
  <c r="AG170" i="1"/>
  <c r="AG305" i="1"/>
  <c r="AG370" i="1"/>
  <c r="AG74" i="1"/>
  <c r="AG83" i="1"/>
  <c r="AG178" i="1"/>
  <c r="AG197" i="1"/>
  <c r="AG280" i="1"/>
  <c r="AG310" i="1"/>
  <c r="AG21" i="1"/>
  <c r="AG65" i="1"/>
  <c r="AG129" i="1"/>
  <c r="AG142" i="1"/>
  <c r="AG153" i="1"/>
  <c r="AG165" i="1"/>
  <c r="AG270" i="1"/>
  <c r="AG60" i="1"/>
  <c r="AG56" i="1"/>
  <c r="AG363" i="1"/>
  <c r="AG321" i="1"/>
  <c r="AG291" i="1"/>
  <c r="AG285" i="1"/>
  <c r="AG224" i="1"/>
  <c r="AG202" i="1"/>
  <c r="AG183" i="1"/>
  <c r="AG161" i="1"/>
  <c r="AG133" i="1"/>
  <c r="AG123" i="1"/>
  <c r="AG52" i="1"/>
  <c r="AG35" i="1"/>
  <c r="AG16" i="1"/>
  <c r="Q69" i="3"/>
  <c r="T69" i="3"/>
  <c r="U69" i="3"/>
  <c r="U374" i="1" s="1"/>
  <c r="R69" i="3"/>
  <c r="V69" i="3"/>
  <c r="V374" i="1" s="1"/>
  <c r="Y69" i="3"/>
  <c r="Y374" i="1" s="1"/>
  <c r="Z69" i="3"/>
  <c r="Z374" i="1" s="1"/>
  <c r="W69" i="3"/>
  <c r="W374" i="1" s="1"/>
  <c r="S69" i="3"/>
  <c r="AD69" i="3"/>
  <c r="AD374" i="1" s="1"/>
  <c r="X69" i="3"/>
  <c r="X374" i="1" s="1"/>
  <c r="AA69" i="3"/>
  <c r="AA374" i="1" s="1"/>
  <c r="AB69" i="3"/>
  <c r="AB374" i="1" s="1"/>
  <c r="AC69" i="3"/>
  <c r="AC374" i="1" s="1"/>
  <c r="L69" i="3"/>
  <c r="L374" i="1" s="1"/>
  <c r="Q374" i="1" l="1"/>
  <c r="Q375" i="1" s="1"/>
  <c r="R374" i="1"/>
  <c r="R375" i="1" s="1"/>
  <c r="N375" i="1"/>
  <c r="T374" i="1"/>
  <c r="T375" i="1" s="1"/>
  <c r="P375" i="1"/>
  <c r="S374" i="1"/>
  <c r="S375" i="1" s="1"/>
  <c r="O375" i="1"/>
  <c r="AG372" i="1"/>
  <c r="AD375" i="1"/>
  <c r="U375" i="1"/>
  <c r="W375" i="1"/>
  <c r="AC375" i="1"/>
  <c r="Z375" i="1"/>
  <c r="AA375" i="1"/>
  <c r="Y375" i="1"/>
  <c r="X375" i="1"/>
  <c r="AB375" i="1"/>
  <c r="V375" i="1"/>
  <c r="L375" i="1"/>
  <c r="M375" i="1" l="1"/>
</calcChain>
</file>

<file path=xl/sharedStrings.xml><?xml version="1.0" encoding="utf-8"?>
<sst xmlns="http://schemas.openxmlformats.org/spreadsheetml/2006/main" count="2098" uniqueCount="785">
  <si>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</si>
  <si>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</si>
  <si>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</si>
  <si>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</si>
  <si>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</si>
  <si>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</si>
  <si>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</si>
  <si>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</si>
  <si>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</si>
  <si>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</si>
  <si>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</si>
  <si>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</si>
  <si>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</si>
  <si>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</si>
  <si>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n/a</t>
  </si>
  <si>
    <t>Residential</t>
  </si>
  <si>
    <t>440</t>
  </si>
  <si>
    <t>265</t>
  </si>
  <si>
    <t>395</t>
  </si>
  <si>
    <t>264</t>
  </si>
  <si>
    <t>398</t>
  </si>
  <si>
    <t>269</t>
  </si>
  <si>
    <t>Butz Property</t>
  </si>
  <si>
    <t>Hunter Property</t>
  </si>
  <si>
    <t>RuralEast</t>
  </si>
  <si>
    <t>438</t>
  </si>
  <si>
    <t>267</t>
  </si>
  <si>
    <t>Non-Residential</t>
  </si>
  <si>
    <t>Aspen Hill</t>
  </si>
  <si>
    <t>577</t>
  </si>
  <si>
    <t>111</t>
  </si>
  <si>
    <t>Mixed</t>
  </si>
  <si>
    <t>Bethesda CBD</t>
  </si>
  <si>
    <t>003</t>
  </si>
  <si>
    <t>663</t>
  </si>
  <si>
    <t>005</t>
  </si>
  <si>
    <t>662</t>
  </si>
  <si>
    <t>004</t>
  </si>
  <si>
    <t>Bethesda Chevy Chase</t>
  </si>
  <si>
    <t>634</t>
  </si>
  <si>
    <t>030</t>
  </si>
  <si>
    <t>Chevy Chase Lot 2</t>
  </si>
  <si>
    <t>665</t>
  </si>
  <si>
    <t>021</t>
  </si>
  <si>
    <t>Boyds</t>
  </si>
  <si>
    <t>Clarksburg</t>
  </si>
  <si>
    <t>307</t>
  </si>
  <si>
    <t>436</t>
  </si>
  <si>
    <t>310</t>
  </si>
  <si>
    <t>Kensington Sector Plan</t>
  </si>
  <si>
    <t>Chevy Chase Lake</t>
  </si>
  <si>
    <t>452</t>
  </si>
  <si>
    <t>313</t>
  </si>
  <si>
    <t>Clarksburg Town Center</t>
  </si>
  <si>
    <t>447</t>
  </si>
  <si>
    <t>451</t>
  </si>
  <si>
    <t>449</t>
  </si>
  <si>
    <t>309</t>
  </si>
  <si>
    <t>Cabin Branch</t>
  </si>
  <si>
    <t>Linthicum West Property</t>
  </si>
  <si>
    <t>316</t>
  </si>
  <si>
    <t>Shiloh Church Road</t>
  </si>
  <si>
    <t>Cloverly</t>
  </si>
  <si>
    <t>579</t>
  </si>
  <si>
    <t>107</t>
  </si>
  <si>
    <t>Hill Farm</t>
  </si>
  <si>
    <t>Bryants Nursery Road</t>
  </si>
  <si>
    <t>580</t>
  </si>
  <si>
    <t>104</t>
  </si>
  <si>
    <t>Damascus</t>
  </si>
  <si>
    <t>497</t>
  </si>
  <si>
    <t>280</t>
  </si>
  <si>
    <t>442</t>
  </si>
  <si>
    <t>278</t>
  </si>
  <si>
    <t>Hill Property</t>
  </si>
  <si>
    <t>Damascus Hill</t>
  </si>
  <si>
    <t>Damascus Ridge</t>
  </si>
  <si>
    <t>Fairland/White Oak</t>
  </si>
  <si>
    <t>Fairland</t>
  </si>
  <si>
    <t>582</t>
  </si>
  <si>
    <t>103</t>
  </si>
  <si>
    <t>584</t>
  </si>
  <si>
    <t>098</t>
  </si>
  <si>
    <t>Chinese Christian Church</t>
  </si>
  <si>
    <t>588</t>
  </si>
  <si>
    <t>100</t>
  </si>
  <si>
    <t>585</t>
  </si>
  <si>
    <t>101</t>
  </si>
  <si>
    <t>Mullinax Property</t>
  </si>
  <si>
    <t>Fairland Heights</t>
  </si>
  <si>
    <t>587</t>
  </si>
  <si>
    <t>097</t>
  </si>
  <si>
    <t>Summer Hill</t>
  </si>
  <si>
    <t>583</t>
  </si>
  <si>
    <t>102</t>
  </si>
  <si>
    <t>Riding Stable Estate</t>
  </si>
  <si>
    <t>James Property</t>
  </si>
  <si>
    <t>Friendship Heights</t>
  </si>
  <si>
    <t>Gaithersburg City</t>
  </si>
  <si>
    <t>Observatory Heights</t>
  </si>
  <si>
    <t>Gaithersburg Vicinity</t>
  </si>
  <si>
    <t>211</t>
  </si>
  <si>
    <t>Germantown</t>
  </si>
  <si>
    <t>Germantown West</t>
  </si>
  <si>
    <t>430</t>
  </si>
  <si>
    <t>252</t>
  </si>
  <si>
    <t>Qiagen-Germantown Business Park</t>
  </si>
  <si>
    <t>418</t>
  </si>
  <si>
    <t>255</t>
  </si>
  <si>
    <t>431</t>
  </si>
  <si>
    <t>253</t>
  </si>
  <si>
    <t>Kingsview Knolls</t>
  </si>
  <si>
    <t>Liberty Mill</t>
  </si>
  <si>
    <t>Germantown Sector Plan</t>
  </si>
  <si>
    <t>464</t>
  </si>
  <si>
    <t>250</t>
  </si>
  <si>
    <t>Germantown East</t>
  </si>
  <si>
    <t>465</t>
  </si>
  <si>
    <t>288</t>
  </si>
  <si>
    <t>Milestone Industrial</t>
  </si>
  <si>
    <t>468</t>
  </si>
  <si>
    <t>249</t>
  </si>
  <si>
    <t>Century Technology Campus</t>
  </si>
  <si>
    <t>-</t>
  </si>
  <si>
    <t>Glenmont</t>
  </si>
  <si>
    <t>553</t>
  </si>
  <si>
    <t>304</t>
  </si>
  <si>
    <t>Glenmont Sector Plan</t>
  </si>
  <si>
    <t>Great Seneca</t>
  </si>
  <si>
    <t>753</t>
  </si>
  <si>
    <t>220</t>
  </si>
  <si>
    <t>Johns Hopkins Research Campus</t>
  </si>
  <si>
    <t>215</t>
  </si>
  <si>
    <t>Derwood</t>
  </si>
  <si>
    <t>Kemp Mill</t>
  </si>
  <si>
    <t>566</t>
  </si>
  <si>
    <t>060</t>
  </si>
  <si>
    <t>Kemp Mill Farms</t>
  </si>
  <si>
    <t>679</t>
  </si>
  <si>
    <t>071</t>
  </si>
  <si>
    <t>WJ Ulmstead</t>
  </si>
  <si>
    <t>Kensington Wheaton</t>
  </si>
  <si>
    <t>North Bethesda Garrett Park</t>
  </si>
  <si>
    <t>North Bethesda</t>
  </si>
  <si>
    <t>682</t>
  </si>
  <si>
    <t>128</t>
  </si>
  <si>
    <t>702</t>
  </si>
  <si>
    <t>130</t>
  </si>
  <si>
    <t>Rock Spring Center</t>
  </si>
  <si>
    <t>North Silver Spring</t>
  </si>
  <si>
    <t>Olney</t>
  </si>
  <si>
    <t>504</t>
  </si>
  <si>
    <t>239</t>
  </si>
  <si>
    <t>Olney Acres</t>
  </si>
  <si>
    <t>499</t>
  </si>
  <si>
    <t>241</t>
  </si>
  <si>
    <t>538</t>
  </si>
  <si>
    <t>236</t>
  </si>
  <si>
    <t>Norbrook Village</t>
  </si>
  <si>
    <t>500</t>
  </si>
  <si>
    <t>242</t>
  </si>
  <si>
    <t>Sunshine Acres</t>
  </si>
  <si>
    <t>Potomac Subregion</t>
  </si>
  <si>
    <t>764</t>
  </si>
  <si>
    <t>157</t>
  </si>
  <si>
    <t>Potomac</t>
  </si>
  <si>
    <t>705</t>
  </si>
  <si>
    <t>152</t>
  </si>
  <si>
    <t>Kentsdale Estates</t>
  </si>
  <si>
    <t>709</t>
  </si>
  <si>
    <t>156</t>
  </si>
  <si>
    <t>Glen Hamlet</t>
  </si>
  <si>
    <t>396</t>
  </si>
  <si>
    <t>260</t>
  </si>
  <si>
    <t>Signal Tree Lane</t>
  </si>
  <si>
    <t>400</t>
  </si>
  <si>
    <t>257</t>
  </si>
  <si>
    <t>401</t>
  </si>
  <si>
    <t>259</t>
  </si>
  <si>
    <t>397</t>
  </si>
  <si>
    <t>261</t>
  </si>
  <si>
    <t>Woodbyrne Farms</t>
  </si>
  <si>
    <t>Stamoulis</t>
  </si>
  <si>
    <t>652</t>
  </si>
  <si>
    <t>146</t>
  </si>
  <si>
    <t>Bradley Farms</t>
  </si>
  <si>
    <t>North Potomac</t>
  </si>
  <si>
    <t>759</t>
  </si>
  <si>
    <t>258</t>
  </si>
  <si>
    <t>Quince Orchard Estates</t>
  </si>
  <si>
    <t>765</t>
  </si>
  <si>
    <t>145</t>
  </si>
  <si>
    <t>699</t>
  </si>
  <si>
    <t>150</t>
  </si>
  <si>
    <t>651</t>
  </si>
  <si>
    <t>142</t>
  </si>
  <si>
    <t>653</t>
  </si>
  <si>
    <t>147</t>
  </si>
  <si>
    <t>Travilah Acres</t>
  </si>
  <si>
    <t>766</t>
  </si>
  <si>
    <t>158</t>
  </si>
  <si>
    <t>Alban W. &amp; Esther M. Eger</t>
  </si>
  <si>
    <t>Schooley Property</t>
  </si>
  <si>
    <t>Rockville City</t>
  </si>
  <si>
    <t>Sandy Spring Ashton</t>
  </si>
  <si>
    <t>578</t>
  </si>
  <si>
    <t>106</t>
  </si>
  <si>
    <t>498</t>
  </si>
  <si>
    <t>105</t>
  </si>
  <si>
    <t>Schultz Property</t>
  </si>
  <si>
    <t>Cedar Knolls Farm</t>
  </si>
  <si>
    <t>Shady Grove Sector</t>
  </si>
  <si>
    <t>521</t>
  </si>
  <si>
    <t>198</t>
  </si>
  <si>
    <t>Silver Spring CBD</t>
  </si>
  <si>
    <t>624</t>
  </si>
  <si>
    <t>035</t>
  </si>
  <si>
    <t>623</t>
  </si>
  <si>
    <t>034</t>
  </si>
  <si>
    <t>625</t>
  </si>
  <si>
    <t>033</t>
  </si>
  <si>
    <t>Falkland Chase</t>
  </si>
  <si>
    <t>Silver Spring East</t>
  </si>
  <si>
    <t>621</t>
  </si>
  <si>
    <t>044</t>
  </si>
  <si>
    <t>Takoma Park BF Gilberts Addition</t>
  </si>
  <si>
    <t>Takoma Park</t>
  </si>
  <si>
    <t>Twinbrook</t>
  </si>
  <si>
    <t>Upper Rock Creek</t>
  </si>
  <si>
    <t>505</t>
  </si>
  <si>
    <t>190</t>
  </si>
  <si>
    <t>Muncaster Manor</t>
  </si>
  <si>
    <t>Wheaton Sector</t>
  </si>
  <si>
    <t>White Flint</t>
  </si>
  <si>
    <t>686</t>
  </si>
  <si>
    <t>127</t>
  </si>
  <si>
    <t>687</t>
  </si>
  <si>
    <t>137</t>
  </si>
  <si>
    <t>White Oak</t>
  </si>
  <si>
    <t>574</t>
  </si>
  <si>
    <t>094</t>
  </si>
  <si>
    <t>Washingtonian South</t>
  </si>
  <si>
    <t>Mid Pike Plaza</t>
  </si>
  <si>
    <t>North Bethesda Market II</t>
  </si>
  <si>
    <t>015</t>
  </si>
  <si>
    <t>Policy Area</t>
  </si>
  <si>
    <t>Transportation Area Zone 2009</t>
  </si>
  <si>
    <t>Transportation Area Zone 1999</t>
  </si>
  <si>
    <t>085</t>
  </si>
  <si>
    <t>1st Baptist Church of Damascus</t>
  </si>
  <si>
    <t>White Oak Science Gateway</t>
  </si>
  <si>
    <t>Westbard Sector Plan</t>
  </si>
  <si>
    <t>Unbuilt Office GFA</t>
  </si>
  <si>
    <t>Unbuilt Retail GFA</t>
  </si>
  <si>
    <t>Unbuilt Industrial GFA</t>
  </si>
  <si>
    <t>Unbuilt Other GFA</t>
  </si>
  <si>
    <t>Unbuilt Single- Family Dwellings</t>
  </si>
  <si>
    <t>Rural East</t>
  </si>
  <si>
    <t>Offord Property</t>
  </si>
  <si>
    <t>Rural West</t>
  </si>
  <si>
    <t>Montgomery Village Airpark</t>
  </si>
  <si>
    <t>R&amp;D Village</t>
  </si>
  <si>
    <t>Shady Grove</t>
  </si>
  <si>
    <t>Silver Spring Takoma Park</t>
  </si>
  <si>
    <t>Leawood-Lots 1 and 2</t>
  </si>
  <si>
    <t>Quail Run</t>
  </si>
  <si>
    <t>Shady Grove Station</t>
  </si>
  <si>
    <t>Silver Spring /Takoma Park</t>
  </si>
  <si>
    <t>Guru Nanak Foundation of America</t>
  </si>
  <si>
    <t>Glenmont Metrocenter</t>
  </si>
  <si>
    <t>The Blairs Master Plan</t>
  </si>
  <si>
    <t>Grosvenor</t>
  </si>
  <si>
    <t>Beall's Manor</t>
  </si>
  <si>
    <t>Germantown Town Center</t>
  </si>
  <si>
    <t>North &amp; West Silver Spring 1999</t>
  </si>
  <si>
    <t>037</t>
  </si>
  <si>
    <t>PB Approval Date</t>
  </si>
  <si>
    <t>017</t>
  </si>
  <si>
    <t>Horizon Hill - Ex. Lot 48</t>
  </si>
  <si>
    <t>Elizabeth Square</t>
  </si>
  <si>
    <t>Williams Adventure</t>
  </si>
  <si>
    <t>Poolesville</t>
  </si>
  <si>
    <t>Town of Poolesville</t>
  </si>
  <si>
    <t>Unbuilt Multi- Family Dwellings</t>
  </si>
  <si>
    <t>819 Silver Spring Avenue</t>
  </si>
  <si>
    <t>White Flint 2</t>
  </si>
  <si>
    <t>043</t>
  </si>
  <si>
    <t>Saul Center White Flint West</t>
  </si>
  <si>
    <t>Laytonsville</t>
  </si>
  <si>
    <t>STP2016-00283</t>
  </si>
  <si>
    <t>Snowdens Manor Enlarged</t>
  </si>
  <si>
    <t>East Village at North Bethesda Gateway</t>
  </si>
  <si>
    <t>286</t>
  </si>
  <si>
    <t>Westbard Sector</t>
  </si>
  <si>
    <t>Bethesda/Chevy Chase</t>
  </si>
  <si>
    <t>Highfill Subdivision</t>
  </si>
  <si>
    <t>RCCG, Jesus House</t>
  </si>
  <si>
    <t>009</t>
  </si>
  <si>
    <t>Burtonsville Crossroads</t>
  </si>
  <si>
    <t>661</t>
  </si>
  <si>
    <t>020</t>
  </si>
  <si>
    <t>760</t>
  </si>
  <si>
    <t>160</t>
  </si>
  <si>
    <t>Bloom MV</t>
  </si>
  <si>
    <t>APF201501</t>
  </si>
  <si>
    <t>Walnut Hill Shopping Center</t>
  </si>
  <si>
    <t>Bethesda Downtown</t>
  </si>
  <si>
    <t>490</t>
  </si>
  <si>
    <t>209</t>
  </si>
  <si>
    <t>698</t>
  </si>
  <si>
    <t>170</t>
  </si>
  <si>
    <t>Crown</t>
  </si>
  <si>
    <t>N Frederick Ave</t>
  </si>
  <si>
    <t>Monument Tech Park Phase 2</t>
  </si>
  <si>
    <t>Monument Tech Park Phase 3</t>
  </si>
  <si>
    <t>Spectrum at Watkins Mill</t>
  </si>
  <si>
    <t>Washingtonian Center</t>
  </si>
  <si>
    <t>670</t>
  </si>
  <si>
    <t>027</t>
  </si>
  <si>
    <t>Source: Montgomery County Planning, Information Technology and Innovation Division</t>
  </si>
  <si>
    <t xml:space="preserve">Mandatory Referral data is not included </t>
  </si>
  <si>
    <t>732</t>
  </si>
  <si>
    <t>228</t>
  </si>
  <si>
    <t>480</t>
  </si>
  <si>
    <t>741</t>
  </si>
  <si>
    <t>8911 and 8915 Burdette Road</t>
  </si>
  <si>
    <t>Montgomery Village Center</t>
  </si>
  <si>
    <t>657</t>
  </si>
  <si>
    <t>016</t>
  </si>
  <si>
    <t>485</t>
  </si>
  <si>
    <t>507</t>
  </si>
  <si>
    <t>191</t>
  </si>
  <si>
    <t>Montgomery Auto Sales Park, Los 17 &amp; 18</t>
  </si>
  <si>
    <t>769</t>
  </si>
  <si>
    <t>143</t>
  </si>
  <si>
    <t>850 Sligo Avenue</t>
  </si>
  <si>
    <t>Kentlands</t>
  </si>
  <si>
    <t>Westwood Shopping Center</t>
  </si>
  <si>
    <t>8000 Wisconsin</t>
  </si>
  <si>
    <t>Strathmore Square</t>
  </si>
  <si>
    <t>Grosvenor Minor Master Plan</t>
  </si>
  <si>
    <t>Potter Glen</t>
  </si>
  <si>
    <t>Market Square Redevelopment</t>
  </si>
  <si>
    <t>Age-Restricted</t>
  </si>
  <si>
    <t>Redland Tech Center (Phase 2 &amp; 3)</t>
  </si>
  <si>
    <t>Baker Property</t>
  </si>
  <si>
    <t>11981068B</t>
  </si>
  <si>
    <t>4 Bethesda Metro Center</t>
  </si>
  <si>
    <t>Poplar Grove</t>
  </si>
  <si>
    <t>Andrus Property</t>
  </si>
  <si>
    <t>Resurvey on Locust Level</t>
  </si>
  <si>
    <t>456</t>
  </si>
  <si>
    <t>247</t>
  </si>
  <si>
    <t>Craver Property</t>
  </si>
  <si>
    <t>Battery District</t>
  </si>
  <si>
    <t>Quality Time Learning Center Annex</t>
  </si>
  <si>
    <t>12500 Ardennes Avenue</t>
  </si>
  <si>
    <t>Wilgus</t>
  </si>
  <si>
    <t>Creekside at Cabin Branch</t>
  </si>
  <si>
    <t>448</t>
  </si>
  <si>
    <t>Clarksburg Ten Mile Creek</t>
  </si>
  <si>
    <t>308</t>
  </si>
  <si>
    <t>Hill Farm Lot 12 Block A</t>
  </si>
  <si>
    <t>Forest Glen Sector Plan 1996</t>
  </si>
  <si>
    <t>Kensington/Wheaton</t>
  </si>
  <si>
    <t>College View Campus</t>
  </si>
  <si>
    <t>472</t>
  </si>
  <si>
    <t>Tomar's Addition</t>
  </si>
  <si>
    <t>Long Branch Sector</t>
  </si>
  <si>
    <t>Westfield Montgomery Mall</t>
  </si>
  <si>
    <t>619</t>
  </si>
  <si>
    <t>046</t>
  </si>
  <si>
    <t>809 Easley Street</t>
  </si>
  <si>
    <t>622</t>
  </si>
  <si>
    <t>S Frederick Ave</t>
  </si>
  <si>
    <t>102 S Frederick Office Bldg.</t>
  </si>
  <si>
    <t>9119 Redwood Avenue</t>
  </si>
  <si>
    <t>Ashford Woods</t>
  </si>
  <si>
    <t>446</t>
  </si>
  <si>
    <t>311</t>
  </si>
  <si>
    <t>Forest Glen Montgomery Hills</t>
  </si>
  <si>
    <t>606</t>
  </si>
  <si>
    <t>042</t>
  </si>
  <si>
    <t>Hillandale Gateway</t>
  </si>
  <si>
    <t>1254 Cresthaven Drive</t>
  </si>
  <si>
    <t>120190220</t>
  </si>
  <si>
    <t>620210050</t>
  </si>
  <si>
    <t>Kentlands Square Infill Sites</t>
  </si>
  <si>
    <t>Matan Development</t>
  </si>
  <si>
    <t>Freeman Property</t>
  </si>
  <si>
    <t>Kilmain ETC (Parcel P440)</t>
  </si>
  <si>
    <t>PSTA Site</t>
  </si>
  <si>
    <t>ELP Bethesda at Rock Spring</t>
  </si>
  <si>
    <t>515</t>
  </si>
  <si>
    <t>Fox Hunt Preserve</t>
  </si>
  <si>
    <t>Hartz Pond</t>
  </si>
  <si>
    <t>Hillmead</t>
  </si>
  <si>
    <t>7070 Arlington Road</t>
  </si>
  <si>
    <t>2710 Washington Avenue</t>
  </si>
  <si>
    <t>United Therapeutics Project 242T</t>
  </si>
  <si>
    <t>603</t>
  </si>
  <si>
    <t>041</t>
  </si>
  <si>
    <t>Darnestown Knolls</t>
  </si>
  <si>
    <t>11801 Seven Locks Road, Willerburn Acres</t>
  </si>
  <si>
    <t>11998051A</t>
  </si>
  <si>
    <t>STP2020-00399</t>
  </si>
  <si>
    <t>Potomac Woods</t>
  </si>
  <si>
    <t>711</t>
  </si>
  <si>
    <t>169</t>
  </si>
  <si>
    <t>Diamond Farms</t>
  </si>
  <si>
    <t>Novavax</t>
  </si>
  <si>
    <t>Spectrum Unbuilt</t>
  </si>
  <si>
    <t>411</t>
  </si>
  <si>
    <t>226</t>
  </si>
  <si>
    <t>Belt Property</t>
  </si>
  <si>
    <t>2 Bethesda Metro Center</t>
  </si>
  <si>
    <t>4725 Cheltenham Drive</t>
  </si>
  <si>
    <t>Iglesia Vida Nueva Church</t>
  </si>
  <si>
    <t>589</t>
  </si>
  <si>
    <t>099</t>
  </si>
  <si>
    <t>Seneca Property</t>
  </si>
  <si>
    <t>12710 Twinbrook Parkway</t>
  </si>
  <si>
    <t>Hillandale Section 2</t>
  </si>
  <si>
    <t>Acceptance Date</t>
  </si>
  <si>
    <t>Miles Coppola</t>
  </si>
  <si>
    <t>Fawsett Farm</t>
  </si>
  <si>
    <t>Easleys</t>
  </si>
  <si>
    <t>12019016A</t>
  </si>
  <si>
    <t>Grand Park Development</t>
  </si>
  <si>
    <t>Grace Cottages</t>
  </si>
  <si>
    <t>Fish Pool Property</t>
  </si>
  <si>
    <t>Hartz Property</t>
  </si>
  <si>
    <t>STP2022-00434</t>
  </si>
  <si>
    <t>King Buick</t>
  </si>
  <si>
    <t>Lidl/The Henson</t>
  </si>
  <si>
    <t>737</t>
  </si>
  <si>
    <t>322</t>
  </si>
  <si>
    <t>MIxed</t>
  </si>
  <si>
    <t>Shivacharan</t>
  </si>
  <si>
    <t>4901 Battery Lane</t>
  </si>
  <si>
    <t>Liberty Mill Road</t>
  </si>
  <si>
    <t>4910/4920 Strathmore</t>
  </si>
  <si>
    <t>677</t>
  </si>
  <si>
    <t>125</t>
  </si>
  <si>
    <t>Chaberton Solar Santa Rosa</t>
  </si>
  <si>
    <t>Block F Kilmarock</t>
  </si>
  <si>
    <t>Viger's Addition</t>
  </si>
  <si>
    <t>1910 University Senior Housing</t>
  </si>
  <si>
    <t>Wheaton Sector Plan 2010</t>
  </si>
  <si>
    <t>Wheaton CBD</t>
  </si>
  <si>
    <t>564</t>
  </si>
  <si>
    <t>082</t>
  </si>
  <si>
    <t>Hammer Hill</t>
  </si>
  <si>
    <t>11984260A</t>
  </si>
  <si>
    <t>MARC Rail Communities</t>
  </si>
  <si>
    <t>614</t>
  </si>
  <si>
    <t>323</t>
  </si>
  <si>
    <t>Multi-family Building R/S/T</t>
  </si>
  <si>
    <t>Watkins Mill Town Center</t>
  </si>
  <si>
    <t>The Labs at Watkins Mill</t>
  </si>
  <si>
    <t>11987271D</t>
  </si>
  <si>
    <t>Preston Place &amp; Lake Apartments</t>
  </si>
  <si>
    <t>Addition to Ray's Adventure</t>
  </si>
  <si>
    <t>Donner Property at Gray's Lane</t>
  </si>
  <si>
    <t>Larsen Property</t>
  </si>
  <si>
    <t>Hillcrest Property</t>
  </si>
  <si>
    <t>413</t>
  </si>
  <si>
    <t>227</t>
  </si>
  <si>
    <t>STP2023-00449</t>
  </si>
  <si>
    <t>22 West Jefferson Street</t>
  </si>
  <si>
    <t>714</t>
  </si>
  <si>
    <t>177</t>
  </si>
  <si>
    <t>12003110B</t>
  </si>
  <si>
    <t>12020005A</t>
  </si>
  <si>
    <t>11985027A</t>
  </si>
  <si>
    <t>12017015A</t>
  </si>
  <si>
    <t>11998092B</t>
  </si>
  <si>
    <t>12019018A</t>
  </si>
  <si>
    <t>12007056A</t>
  </si>
  <si>
    <t>12015003B</t>
  </si>
  <si>
    <t>12012002B</t>
  </si>
  <si>
    <t>12012006B</t>
  </si>
  <si>
    <t>The Diener School</t>
  </si>
  <si>
    <t>666</t>
  </si>
  <si>
    <t>022</t>
  </si>
  <si>
    <t>Jerome Freibaum Lot 4</t>
  </si>
  <si>
    <t>Edgemoor</t>
  </si>
  <si>
    <t>659</t>
  </si>
  <si>
    <t>012</t>
  </si>
  <si>
    <t>Batson Road Property</t>
  </si>
  <si>
    <t>5500 Wisconsin Avenue</t>
  </si>
  <si>
    <t>639</t>
  </si>
  <si>
    <t>002</t>
  </si>
  <si>
    <t>Friendship Heights CBD</t>
  </si>
  <si>
    <t>Kingsview Station</t>
  </si>
  <si>
    <t>Kings Crossing</t>
  </si>
  <si>
    <t>419</t>
  </si>
  <si>
    <t>254</t>
  </si>
  <si>
    <t>11999001A</t>
  </si>
  <si>
    <t>Waters Village</t>
  </si>
  <si>
    <t>427</t>
  </si>
  <si>
    <t>283</t>
  </si>
  <si>
    <t>Heritage Potomac</t>
  </si>
  <si>
    <t>Sandy Spring Missing Middle Pilot Project</t>
  </si>
  <si>
    <t>11996032B</t>
  </si>
  <si>
    <t>Sandy Spring Museum</t>
  </si>
  <si>
    <t>12015001B</t>
  </si>
  <si>
    <t>Evolution Labs North Bethesda</t>
  </si>
  <si>
    <t>Federal Plaza West</t>
  </si>
  <si>
    <t>690</t>
  </si>
  <si>
    <t>134</t>
  </si>
  <si>
    <t>Central Avenue Redevelopment</t>
  </si>
  <si>
    <t>200</t>
  </si>
  <si>
    <t>Donegan</t>
  </si>
  <si>
    <t>Bricken</t>
  </si>
  <si>
    <t>Russell Branch</t>
  </si>
  <si>
    <t>11989032A</t>
  </si>
  <si>
    <t>Bucklodge Tract</t>
  </si>
  <si>
    <t>433</t>
  </si>
  <si>
    <t>273</t>
  </si>
  <si>
    <t>Chevy Chase Lake Block A</t>
  </si>
  <si>
    <t>Tregoning Property</t>
  </si>
  <si>
    <t>Retail Shops - 15504 New Hampshire Avenue</t>
  </si>
  <si>
    <t>11999100B</t>
  </si>
  <si>
    <t>Friendship Commons (GEICO)</t>
  </si>
  <si>
    <t>Lord Subdivision</t>
  </si>
  <si>
    <t>12002095C</t>
  </si>
  <si>
    <t>HBKY Metmiq Ethiopian Orthodox Church</t>
  </si>
  <si>
    <t>536</t>
  </si>
  <si>
    <t>235</t>
  </si>
  <si>
    <t>Willerburn Acres</t>
  </si>
  <si>
    <t>Arora Estates</t>
  </si>
  <si>
    <t>2115 East Jefferson</t>
  </si>
  <si>
    <t>685</t>
  </si>
  <si>
    <t>133</t>
  </si>
  <si>
    <t>Twin Valley Lane</t>
  </si>
  <si>
    <t>Kellbrodean Estates</t>
  </si>
  <si>
    <t>Snowden Manor</t>
  </si>
  <si>
    <t>Mountain View Estates</t>
  </si>
  <si>
    <t>Hillandale Block D Lot 27 &amp; 28</t>
  </si>
  <si>
    <t>Colesville Farm Estates</t>
  </si>
  <si>
    <t>Plan Validity</t>
  </si>
  <si>
    <t>Record Plat</t>
  </si>
  <si>
    <t>21790, 25276</t>
  </si>
  <si>
    <t>12005004A</t>
  </si>
  <si>
    <t>120240020</t>
  </si>
  <si>
    <t>Corso Chevy Chase</t>
  </si>
  <si>
    <t>636</t>
  </si>
  <si>
    <t>028</t>
  </si>
  <si>
    <t>7126 Wisconsin Avenue</t>
  </si>
  <si>
    <t>11995042E</t>
  </si>
  <si>
    <t>12700 Travilah Road</t>
  </si>
  <si>
    <t>9801 Georgia Avenue</t>
  </si>
  <si>
    <t>602</t>
  </si>
  <si>
    <t>079</t>
  </si>
  <si>
    <t>12022016A</t>
  </si>
  <si>
    <t>Brickyard Estates</t>
  </si>
  <si>
    <t>649</t>
  </si>
  <si>
    <t>141</t>
  </si>
  <si>
    <t>BF Gilberts Subdivision of Takoma Park</t>
  </si>
  <si>
    <t>618</t>
  </si>
  <si>
    <t>047</t>
  </si>
  <si>
    <t>STP2024-00465</t>
  </si>
  <si>
    <t>Twinbrook Place</t>
  </si>
  <si>
    <t>Shady Grove Innovation Center</t>
  </si>
  <si>
    <t>734</t>
  </si>
  <si>
    <t>196</t>
  </si>
  <si>
    <t>692</t>
  </si>
  <si>
    <t>122</t>
  </si>
  <si>
    <t>Tower Preserve</t>
  </si>
  <si>
    <t>Shops at Sumner</t>
  </si>
  <si>
    <t>11985202A</t>
  </si>
  <si>
    <t>646</t>
  </si>
  <si>
    <t>006</t>
  </si>
  <si>
    <t>Calverton</t>
  </si>
  <si>
    <t>Fairland/Colesville</t>
  </si>
  <si>
    <t>Springvale Terrace</t>
  </si>
  <si>
    <t>Silver Spring Downtown Sector</t>
  </si>
  <si>
    <t>Saddle Ridge</t>
  </si>
  <si>
    <t>11117 Waycroft Way - Addition to Wickford</t>
  </si>
  <si>
    <t>683</t>
  </si>
  <si>
    <t>Li Meadow</t>
  </si>
  <si>
    <t>8676 Georgia Avenue</t>
  </si>
  <si>
    <t>Old Towne</t>
  </si>
  <si>
    <t>Diamond Station</t>
  </si>
  <si>
    <t>Stevenson-Metgrove Property</t>
  </si>
  <si>
    <t>12012008G</t>
  </si>
  <si>
    <t>445</t>
  </si>
  <si>
    <t>276</t>
  </si>
  <si>
    <t>Paschal Land</t>
  </si>
  <si>
    <t>Bradley Hills - 5315 Goldsboro Rd</t>
  </si>
  <si>
    <t>11989193A</t>
  </si>
  <si>
    <t>The Seasons</t>
  </si>
  <si>
    <t>PLD Lot 44 &amp; 4702 West Virginia Ave</t>
  </si>
  <si>
    <t>Fairland &amp; Briggs Chaney</t>
  </si>
  <si>
    <t>Gaithersburg</t>
  </si>
  <si>
    <t>Montgomery Village</t>
  </si>
  <si>
    <t>Rock Spring</t>
  </si>
  <si>
    <t>Grosvenor Minor</t>
  </si>
  <si>
    <t>Rich Meadows Parcel 606</t>
  </si>
  <si>
    <t>Sandy Spring Rural Village</t>
  </si>
  <si>
    <t>11994013A</t>
  </si>
  <si>
    <t>Brooke Meadow</t>
  </si>
  <si>
    <t>192</t>
  </si>
  <si>
    <t>Source: Gaitherburg, Laytonsville, Rockville and Poolesville have their own planning functions.  Gaithersburg's, Laytonsville's, Poolesville's, and Rockville's data provided January 2025.</t>
  </si>
  <si>
    <t>660</t>
  </si>
  <si>
    <t>175</t>
  </si>
  <si>
    <t>STP2024-00487</t>
  </si>
  <si>
    <t>City Center</t>
  </si>
  <si>
    <t>483</t>
  </si>
  <si>
    <t>229</t>
  </si>
  <si>
    <t>Lakeforest Mall</t>
  </si>
  <si>
    <t>Municpalities Project Totals</t>
  </si>
  <si>
    <t>Planning Areas Project Totals</t>
  </si>
  <si>
    <t>Development Pipeline for Montgomery County Planning Areas</t>
  </si>
  <si>
    <t xml:space="preserve">Development Pipeline for Montgomery County Municipalities </t>
  </si>
  <si>
    <t>Totals</t>
  </si>
  <si>
    <t>Municipalities</t>
  </si>
  <si>
    <t>12012021D</t>
  </si>
  <si>
    <t>Black Hill</t>
  </si>
  <si>
    <t>Great Seneca Science Corridor</t>
  </si>
  <si>
    <t xml:space="preserve">MARC Rail Communities </t>
  </si>
  <si>
    <t>12005018D</t>
  </si>
  <si>
    <t>Shady Grove Minor</t>
  </si>
  <si>
    <t>Silver Spring Downtown</t>
  </si>
  <si>
    <t>7749 Old Georgetown Road</t>
  </si>
  <si>
    <t>PLD Lot 25 Redevelopment</t>
  </si>
  <si>
    <t>Burtonsville Town Center</t>
  </si>
  <si>
    <t>Wawa - Burtonsville</t>
  </si>
  <si>
    <t>460</t>
  </si>
  <si>
    <t>321</t>
  </si>
  <si>
    <t>120250030</t>
  </si>
  <si>
    <t>Ruby Senior Homes</t>
  </si>
  <si>
    <t>Clarksburg Chase</t>
  </si>
  <si>
    <t>Gladhill Farm</t>
  </si>
  <si>
    <t>Addition to Glen Hills Section 3</t>
  </si>
  <si>
    <t>Darnestown Meadows</t>
  </si>
  <si>
    <t>120250020</t>
  </si>
  <si>
    <t>Democracy Center</t>
  </si>
  <si>
    <t>525</t>
  </si>
  <si>
    <t>16998 Overhill Road</t>
  </si>
  <si>
    <t>120250060</t>
  </si>
  <si>
    <t>Rickman Property - Potomac Valley Brick HQ</t>
  </si>
  <si>
    <t>North Bethesda Metro Station</t>
  </si>
  <si>
    <t>Tevis Place</t>
  </si>
  <si>
    <t>688</t>
  </si>
  <si>
    <t>123</t>
  </si>
  <si>
    <t>Loehmann's Plaza</t>
  </si>
  <si>
    <t>STP2024-00490</t>
  </si>
  <si>
    <t>622 Hungerford</t>
  </si>
  <si>
    <t>Rockshire Village</t>
  </si>
  <si>
    <t>2811 14th Street NE Gospel Hall, Inc. Church</t>
  </si>
  <si>
    <t>120250050</t>
  </si>
  <si>
    <t>620240180</t>
  </si>
  <si>
    <t>Cavanaugh Family Parcel</t>
  </si>
  <si>
    <t>120240130</t>
  </si>
  <si>
    <t>Life Sciences Center</t>
  </si>
  <si>
    <t>Greater Lyttonsville</t>
  </si>
  <si>
    <t>620250060</t>
  </si>
  <si>
    <t>Hermitage- Tax Parcel 06</t>
  </si>
  <si>
    <t>Alta Vista Gardens - Lot 9 Block A</t>
  </si>
  <si>
    <t>13741 &amp; 13751 Travilah Road</t>
  </si>
  <si>
    <t>Polo Club Estates</t>
  </si>
  <si>
    <t>Ancient Oak</t>
  </si>
  <si>
    <t>820250060</t>
  </si>
  <si>
    <t>Sangfroid Distilling</t>
  </si>
  <si>
    <t>120250130</t>
  </si>
  <si>
    <t>Muncaster Mill Property</t>
  </si>
  <si>
    <t>120250010</t>
  </si>
  <si>
    <t>MHP Amherst</t>
  </si>
  <si>
    <t>Parklawn Self Storage</t>
  </si>
  <si>
    <t>Bergfield Tract</t>
  </si>
  <si>
    <t>12002091A</t>
  </si>
  <si>
    <t>496</t>
  </si>
  <si>
    <t>281</t>
  </si>
  <si>
    <t>630</t>
  </si>
  <si>
    <t>038</t>
  </si>
  <si>
    <t>558</t>
  </si>
  <si>
    <t>069</t>
  </si>
  <si>
    <t>761</t>
  </si>
  <si>
    <t>161</t>
  </si>
  <si>
    <t>620</t>
  </si>
  <si>
    <t>045</t>
  </si>
  <si>
    <t>559</t>
  </si>
  <si>
    <t>083</t>
  </si>
  <si>
    <t>Full Approvals (Residential)</t>
  </si>
  <si>
    <t>Commercial</t>
  </si>
  <si>
    <t>Projects</t>
  </si>
  <si>
    <t>Any Approvals (Residential)</t>
  </si>
  <si>
    <t>439</t>
  </si>
  <si>
    <t>266</t>
  </si>
  <si>
    <t>119860600</t>
  </si>
  <si>
    <t>Dickerson Land Co. Property</t>
  </si>
  <si>
    <t>120250120</t>
  </si>
  <si>
    <t>7025 Strathmore</t>
  </si>
  <si>
    <t>Damascus 1985</t>
  </si>
  <si>
    <t>.</t>
  </si>
  <si>
    <t>444</t>
  </si>
  <si>
    <t>277</t>
  </si>
  <si>
    <t>620250080</t>
  </si>
  <si>
    <t>24927 Burnt Hill Road</t>
  </si>
  <si>
    <t>12006060A</t>
  </si>
  <si>
    <t>Seibel's Subdivision Lot 2</t>
  </si>
  <si>
    <t>12003029C</t>
  </si>
  <si>
    <t>Parc Potomac</t>
  </si>
  <si>
    <t>Centro Square</t>
  </si>
  <si>
    <t>120250180</t>
  </si>
  <si>
    <t>641</t>
  </si>
  <si>
    <t>018</t>
  </si>
  <si>
    <t>120250110</t>
  </si>
  <si>
    <t>Friendship Parcel 210</t>
  </si>
  <si>
    <t>561</t>
  </si>
  <si>
    <t>084</t>
  </si>
  <si>
    <t>120240120</t>
  </si>
  <si>
    <t>Wheaton Gateway</t>
  </si>
  <si>
    <t>573</t>
  </si>
  <si>
    <t>095</t>
  </si>
  <si>
    <t>620230160</t>
  </si>
  <si>
    <t>Colesville Gardens</t>
  </si>
  <si>
    <t>572</t>
  </si>
  <si>
    <t>092</t>
  </si>
  <si>
    <t>620240120</t>
  </si>
  <si>
    <t>500 Valley Brook Drive</t>
  </si>
  <si>
    <t>9545 River Road</t>
  </si>
  <si>
    <t>Loneoak Townes</t>
  </si>
  <si>
    <t>530</t>
  </si>
  <si>
    <t>194</t>
  </si>
  <si>
    <t>567</t>
  </si>
  <si>
    <t>062</t>
  </si>
  <si>
    <t>PJT2017-00007</t>
  </si>
  <si>
    <t>PJT2018-00008</t>
  </si>
  <si>
    <t>Rockville Metro Plaza (Phase III)</t>
  </si>
  <si>
    <t>PJT2018-00011</t>
  </si>
  <si>
    <t>Twinbrook Quarter</t>
  </si>
  <si>
    <t>PJT2020-00012</t>
  </si>
  <si>
    <t>1800 Research Boulevard</t>
  </si>
  <si>
    <t>PJT2021-00013</t>
  </si>
  <si>
    <t>PJT2022-00014</t>
  </si>
  <si>
    <t>1800 Chapman Avenue</t>
  </si>
  <si>
    <t>PJT2023-00015</t>
  </si>
  <si>
    <t>PJT2024-00017</t>
  </si>
  <si>
    <t>PJT2024-00019</t>
  </si>
  <si>
    <t>Halpine Baptist Church property</t>
  </si>
  <si>
    <t>PJT2025-00020</t>
  </si>
  <si>
    <t>BLVD Lofts</t>
  </si>
  <si>
    <t>PJT2025-00023</t>
  </si>
  <si>
    <t>Momentum at Rockville Station</t>
  </si>
  <si>
    <t>STP2024-00481</t>
  </si>
  <si>
    <t>107 Fleet St</t>
  </si>
  <si>
    <t>Orchard Pond</t>
  </si>
  <si>
    <t>The Gateway, Phase 1</t>
  </si>
  <si>
    <t>Kentlands Apartments</t>
  </si>
  <si>
    <t>Aventon at Crown</t>
  </si>
  <si>
    <t>Suites 355</t>
  </si>
  <si>
    <t>Saybrooke IV</t>
  </si>
  <si>
    <t>Town Center Condos and Townhouses</t>
  </si>
  <si>
    <t>620260050</t>
  </si>
  <si>
    <t>19101 Darnestown Road</t>
  </si>
  <si>
    <t xml:space="preserve">	11/12/2025</t>
  </si>
  <si>
    <t>549</t>
  </si>
  <si>
    <t>119</t>
  </si>
  <si>
    <t>12019010A</t>
  </si>
  <si>
    <t>Montgomery County Humane Society Campus</t>
  </si>
  <si>
    <t>120250080</t>
  </si>
  <si>
    <t>Cabin John Park</t>
  </si>
  <si>
    <t>014</t>
  </si>
  <si>
    <t>648</t>
  </si>
  <si>
    <t>12016005B</t>
  </si>
  <si>
    <t>8008 Wisconsin Avenue</t>
  </si>
  <si>
    <t>467</t>
  </si>
  <si>
    <t>287</t>
  </si>
  <si>
    <t>11998004C</t>
  </si>
  <si>
    <t>Seneca Meadows</t>
  </si>
  <si>
    <t>469</t>
  </si>
  <si>
    <t>620260080</t>
  </si>
  <si>
    <t>20300-20350 Century Boulevard</t>
  </si>
  <si>
    <t>120220040</t>
  </si>
  <si>
    <t>Iglesia De Cristo Mi El Maryland</t>
  </si>
  <si>
    <t>120240050</t>
  </si>
  <si>
    <t>Korean Mission Church</t>
  </si>
  <si>
    <t>820260040</t>
  </si>
  <si>
    <t>Paramount Drive Self Storage</t>
  </si>
  <si>
    <t>527</t>
  </si>
  <si>
    <t>197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</si>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</sst>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1"/>
    <xf numFmtId="1" fontId="4" fillId="0" borderId="0" xfId="2" applyNumberFormat="1" applyFont="1"/>
    <xf numFmtId="1" fontId="4" fillId="0" borderId="0" xfId="1" applyNumberFormat="1" applyFont="1"/>
    <xf numFmtId="1" fontId="5" fillId="0" borderId="1" xfId="1" applyNumberFormat="1" applyFont="1" applyBorder="1"/>
    <xf numFmtId="1" fontId="5" fillId="0" borderId="1" xfId="1" applyNumberFormat="1" applyFont="1" applyBorder="1" applyAlignment="1">
      <alignment horizontal="right"/>
    </xf>
    <xf numFmtId="1" fontId="5" fillId="0" borderId="1" xfId="1" applyNumberFormat="1" applyFont="1" applyBorder="1" applyAlignment="1">
      <alignment horizontal="right" wrapText="1"/>
    </xf>
    <xf numFmtId="0" fontId="2" fillId="0" borderId="0" xfId="2"/>
    <xf numFmtId="1" fontId="6" fillId="0" borderId="0" xfId="1" applyNumberFormat="1" applyFont="1"/>
    <xf numFmtId="3" fontId="4" fillId="0" borderId="0" xfId="1" applyNumberFormat="1" applyFont="1"/>
    <xf numFmtId="1" fontId="4" fillId="0" borderId="0" xfId="1" applyNumberFormat="1" applyFont="1" applyAlignment="1">
      <alignment horizontal="right"/>
    </xf>
    <xf numFmtId="1" fontId="9" fillId="0" borderId="0" xfId="1" applyNumberFormat="1" applyFont="1"/>
    <xf numFmtId="3" fontId="9" fillId="0" borderId="0" xfId="1" applyNumberFormat="1" applyFont="1"/>
    <xf numFmtId="1" fontId="9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1" fontId="5" fillId="0" borderId="0" xfId="1" applyNumberFormat="1" applyFont="1" applyAlignment="1">
      <alignment horizontal="right"/>
    </xf>
    <xf numFmtId="0" fontId="8" fillId="0" borderId="0" xfId="0" applyFont="1"/>
    <xf numFmtId="0" fontId="2" fillId="0" borderId="0" xfId="1" applyAlignment="1">
      <alignment horizontal="center"/>
    </xf>
    <xf numFmtId="164" fontId="7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1" applyNumberFormat="1" applyFont="1" applyAlignment="1">
      <alignment horizontal="right"/>
    </xf>
    <xf numFmtId="1" fontId="4" fillId="0" borderId="0" xfId="1" applyNumberFormat="1" applyFont="1" applyAlignment="1">
      <alignment horizontal="center"/>
    </xf>
    <xf numFmtId="164" fontId="8" fillId="0" borderId="0" xfId="18" applyNumberFormat="1" applyFont="1" applyAlignment="1">
      <alignment horizontal="center"/>
    </xf>
    <xf numFmtId="0" fontId="11" fillId="0" borderId="0" xfId="0" applyFont="1"/>
    <xf numFmtId="3" fontId="5" fillId="0" borderId="0" xfId="1" applyNumberFormat="1" applyFont="1"/>
    <xf numFmtId="49" fontId="4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2" applyFont="1"/>
    <xf numFmtId="49" fontId="2" fillId="0" borderId="0" xfId="1" applyNumberFormat="1"/>
    <xf numFmtId="0" fontId="9" fillId="0" borderId="0" xfId="0" applyFont="1"/>
    <xf numFmtId="164" fontId="4" fillId="0" borderId="0" xfId="28" applyNumberFormat="1" applyFont="1" applyAlignment="1">
      <alignment horizontal="left"/>
    </xf>
    <xf numFmtId="0" fontId="1" fillId="0" borderId="0" xfId="0" applyFont="1"/>
    <xf numFmtId="0" fontId="12" fillId="0" borderId="0" xfId="0" applyFont="1"/>
    <xf numFmtId="0" fontId="8" fillId="0" borderId="0" xfId="0" applyFont="1" applyAlignment="1">
      <alignment horizontal="right"/>
    </xf>
    <xf numFmtId="1" fontId="13" fillId="0" borderId="0" xfId="1" applyNumberFormat="1" applyFont="1" applyAlignment="1">
      <alignment horizontal="right"/>
    </xf>
    <xf numFmtId="3" fontId="13" fillId="0" borderId="0" xfId="1" applyNumberFormat="1" applyFont="1"/>
    <xf numFmtId="3" fontId="0" fillId="0" borderId="0" xfId="0" applyNumberFormat="1"/>
    <xf numFmtId="1" fontId="14" fillId="0" borderId="0" xfId="1" applyNumberFormat="1" applyFont="1" applyAlignment="1">
      <alignment horizontal="right"/>
    </xf>
    <xf numFmtId="0" fontId="14" fillId="0" borderId="0" xfId="0" applyFont="1"/>
    <xf numFmtId="3" fontId="14" fillId="0" borderId="0" xfId="0" applyNumberFormat="1" applyFont="1"/>
    <xf numFmtId="1" fontId="14" fillId="0" borderId="0" xfId="1" applyNumberFormat="1" applyFont="1"/>
    <xf numFmtId="1" fontId="14" fillId="0" borderId="0" xfId="1" applyNumberFormat="1" applyFont="1" applyAlignment="1">
      <alignment horizontal="left"/>
    </xf>
    <xf numFmtId="3" fontId="14" fillId="0" borderId="0" xfId="1" applyNumberFormat="1" applyFont="1"/>
    <xf numFmtId="3" fontId="13" fillId="0" borderId="0" xfId="0" applyNumberFormat="1" applyFont="1"/>
    <xf numFmtId="0" fontId="0" fillId="0" borderId="0" xfId="0" applyAlignment="1">
      <alignment horizontal="right"/>
    </xf>
    <xf numFmtId="1" fontId="14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8" fillId="0" borderId="0" xfId="18" applyNumberFormat="1" applyFont="1" applyAlignment="1">
      <alignment horizontal="center"/>
    </xf>
    <xf numFmtId="3" fontId="15" fillId="0" borderId="0" xfId="0" applyNumberFormat="1" applyFont="1"/>
    <xf numFmtId="0" fontId="15" fillId="0" borderId="0" xfId="0" applyFont="1" applyAlignment="1">
      <alignment horizontal="right"/>
    </xf>
    <xf numFmtId="3" fontId="4" fillId="0" borderId="2" xfId="1" applyNumberFormat="1" applyFont="1" applyBorder="1"/>
    <xf numFmtId="3" fontId="9" fillId="0" borderId="2" xfId="1" applyNumberFormat="1" applyFont="1" applyBorder="1"/>
    <xf numFmtId="0" fontId="4" fillId="0" borderId="2" xfId="0" applyFont="1" applyBorder="1"/>
    <xf numFmtId="0" fontId="8" fillId="0" borderId="2" xfId="0" applyFont="1" applyBorder="1"/>
    <xf numFmtId="0" fontId="0" fillId="0" borderId="2" xfId="0" applyBorder="1"/>
    <xf numFmtId="3" fontId="4" fillId="0" borderId="2" xfId="0" applyNumberFormat="1" applyFont="1" applyBorder="1"/>
    <xf numFmtId="3" fontId="5" fillId="0" borderId="2" xfId="1" applyNumberFormat="1" applyFont="1" applyBorder="1"/>
    <xf numFmtId="49" fontId="6" fillId="0" borderId="0" xfId="1" applyNumberFormat="1" applyFont="1"/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" fontId="10" fillId="0" borderId="0" xfId="2" applyNumberFormat="1" applyFont="1"/>
    <xf numFmtId="49" fontId="10" fillId="0" borderId="0" xfId="1" applyNumberFormat="1" applyFont="1" applyAlignment="1">
      <alignment horizontal="left"/>
    </xf>
    <xf numFmtId="1" fontId="10" fillId="0" borderId="0" xfId="1" applyNumberFormat="1" applyFont="1" applyAlignment="1">
      <alignment horizontal="center"/>
    </xf>
    <xf numFmtId="49" fontId="10" fillId="0" borderId="0" xfId="1" applyNumberFormat="1" applyFont="1"/>
    <xf numFmtId="1" fontId="10" fillId="0" borderId="0" xfId="1" applyNumberFormat="1" applyFont="1"/>
    <xf numFmtId="3" fontId="10" fillId="0" borderId="0" xfId="1" applyNumberFormat="1" applyFont="1"/>
    <xf numFmtId="49" fontId="6" fillId="0" borderId="0" xfId="1" applyNumberFormat="1" applyFont="1" applyAlignment="1">
      <alignment horizontal="left"/>
    </xf>
    <xf numFmtId="3" fontId="4" fillId="0" borderId="0" xfId="41" applyNumberFormat="1" applyFont="1" applyFill="1"/>
    <xf numFmtId="164" fontId="4" fillId="0" borderId="0" xfId="18" applyNumberFormat="1" applyFont="1" applyAlignment="1">
      <alignment horizontal="center"/>
    </xf>
    <xf numFmtId="1" fontId="4" fillId="0" borderId="0" xfId="18" applyNumberFormat="1" applyFont="1" applyAlignment="1">
      <alignment horizontal="center"/>
    </xf>
    <xf numFmtId="49" fontId="4" fillId="0" borderId="0" xfId="1" applyNumberFormat="1" applyFont="1"/>
    <xf numFmtId="0" fontId="4" fillId="0" borderId="0" xfId="1" applyFont="1" applyAlignment="1">
      <alignment horizontal="left"/>
    </xf>
    <xf numFmtId="3" fontId="4" fillId="0" borderId="0" xfId="41" applyNumberFormat="1" applyFont="1" applyFill="1" applyAlignment="1">
      <alignment horizontal="right"/>
    </xf>
    <xf numFmtId="1" fontId="10" fillId="0" borderId="0" xfId="1" applyNumberFormat="1" applyFont="1" applyAlignment="1">
      <alignment horizontal="right"/>
    </xf>
    <xf numFmtId="1" fontId="4" fillId="0" borderId="0" xfId="10" applyNumberFormat="1" applyFont="1" applyAlignment="1">
      <alignment horizontal="center"/>
    </xf>
    <xf numFmtId="1" fontId="4" fillId="0" borderId="0" xfId="11" applyNumberFormat="1" applyFont="1" applyAlignment="1">
      <alignment horizontal="center"/>
    </xf>
    <xf numFmtId="1" fontId="4" fillId="0" borderId="0" xfId="19" applyNumberFormat="1" applyFont="1" applyAlignment="1">
      <alignment horizontal="center"/>
    </xf>
    <xf numFmtId="1" fontId="4" fillId="0" borderId="0" xfId="20" applyNumberFormat="1" applyFont="1" applyAlignment="1">
      <alignment horizontal="center"/>
    </xf>
    <xf numFmtId="49" fontId="4" fillId="0" borderId="0" xfId="0" applyNumberFormat="1" applyFont="1"/>
    <xf numFmtId="1" fontId="4" fillId="0" borderId="0" xfId="26" applyNumberFormat="1" applyFont="1" applyAlignment="1">
      <alignment horizontal="center"/>
    </xf>
    <xf numFmtId="49" fontId="9" fillId="0" borderId="0" xfId="0" applyNumberFormat="1" applyFont="1"/>
    <xf numFmtId="1" fontId="4" fillId="0" borderId="0" xfId="31" applyNumberFormat="1" applyFont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38" applyNumberFormat="1" applyFont="1" applyAlignment="1">
      <alignment horizontal="center"/>
    </xf>
    <xf numFmtId="1" fontId="4" fillId="0" borderId="0" xfId="3" applyNumberFormat="1" applyFont="1" applyAlignment="1">
      <alignment horizontal="center"/>
    </xf>
    <xf numFmtId="1" fontId="4" fillId="0" borderId="0" xfId="6" applyNumberFormat="1" applyFont="1" applyAlignment="1">
      <alignment horizontal="center"/>
    </xf>
    <xf numFmtId="1" fontId="4" fillId="0" borderId="0" xfId="14" applyNumberFormat="1" applyFont="1" applyAlignment="1">
      <alignment horizontal="center"/>
    </xf>
    <xf numFmtId="49" fontId="2" fillId="0" borderId="0" xfId="1" applyNumberFormat="1" applyAlignment="1">
      <alignment horizontal="left"/>
    </xf>
    <xf numFmtId="1" fontId="9" fillId="0" borderId="0" xfId="0" applyNumberFormat="1" applyFont="1"/>
    <xf numFmtId="1" fontId="4" fillId="0" borderId="0" xfId="12" applyNumberFormat="1" applyFont="1" applyAlignment="1">
      <alignment horizontal="center"/>
    </xf>
    <xf numFmtId="1" fontId="4" fillId="0" borderId="0" xfId="15" applyNumberFormat="1" applyFont="1" applyAlignment="1">
      <alignment horizontal="center"/>
    </xf>
    <xf numFmtId="1" fontId="4" fillId="0" borderId="0" xfId="22" applyNumberFormat="1" applyFont="1" applyAlignment="1">
      <alignment horizontal="center"/>
    </xf>
    <xf numFmtId="1" fontId="4" fillId="0" borderId="0" xfId="23" applyNumberFormat="1" applyFont="1" applyAlignment="1">
      <alignment horizontal="center"/>
    </xf>
    <xf numFmtId="1" fontId="4" fillId="0" borderId="0" xfId="28" applyNumberFormat="1" applyFont="1" applyAlignment="1">
      <alignment horizontal="center"/>
    </xf>
    <xf numFmtId="1" fontId="4" fillId="0" borderId="0" xfId="29" applyNumberFormat="1" applyFont="1" applyAlignment="1">
      <alignment horizontal="center"/>
    </xf>
    <xf numFmtId="1" fontId="4" fillId="0" borderId="0" xfId="30" applyNumberFormat="1" applyFont="1" applyAlignment="1">
      <alignment horizontal="center"/>
    </xf>
    <xf numFmtId="1" fontId="4" fillId="0" borderId="0" xfId="39" applyNumberFormat="1" applyFont="1" applyAlignment="1">
      <alignment horizontal="center"/>
    </xf>
    <xf numFmtId="1" fontId="4" fillId="0" borderId="0" xfId="32" applyNumberFormat="1" applyFont="1" applyAlignment="1">
      <alignment horizontal="center"/>
    </xf>
    <xf numFmtId="1" fontId="4" fillId="0" borderId="0" xfId="33" applyNumberFormat="1" applyFont="1" applyAlignment="1">
      <alignment horizontal="center"/>
    </xf>
    <xf numFmtId="1" fontId="4" fillId="0" borderId="0" xfId="36" applyNumberFormat="1" applyFont="1" applyAlignment="1">
      <alignment horizontal="center"/>
    </xf>
    <xf numFmtId="3" fontId="9" fillId="0" borderId="0" xfId="0" applyNumberFormat="1" applyFont="1"/>
    <xf numFmtId="3" fontId="4" fillId="0" borderId="0" xfId="0" applyNumberFormat="1" applyFont="1" applyAlignment="1">
      <alignment horizontal="right"/>
    </xf>
    <xf numFmtId="3" fontId="15" fillId="0" borderId="2" xfId="0" applyNumberFormat="1" applyFont="1" applyBorder="1"/>
    <xf numFmtId="0" fontId="9" fillId="0" borderId="0" xfId="0" applyFont="1" applyAlignment="1">
      <alignment horizontal="right"/>
    </xf>
    <xf numFmtId="49" fontId="9" fillId="0" borderId="0" xfId="1" applyNumberFormat="1" applyFont="1" applyAlignment="1">
      <alignment horizontal="left"/>
    </xf>
    <xf numFmtId="164" fontId="9" fillId="0" borderId="0" xfId="18" applyNumberFormat="1" applyFont="1" applyAlignment="1">
      <alignment horizontal="center"/>
    </xf>
    <xf numFmtId="3" fontId="9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164" fontId="4" fillId="0" borderId="0" xfId="18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1" applyNumberForma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164" fontId="4" fillId="0" borderId="0" xfId="6" applyNumberFormat="1" applyFont="1" applyAlignment="1">
      <alignment horizontal="center" vertical="center"/>
    </xf>
    <xf numFmtId="164" fontId="4" fillId="0" borderId="0" xfId="39" applyNumberFormat="1" applyFont="1" applyAlignment="1">
      <alignment horizontal="center" vertical="center"/>
    </xf>
    <xf numFmtId="164" fontId="4" fillId="0" borderId="0" xfId="14" applyNumberFormat="1" applyFont="1" applyAlignment="1">
      <alignment horizontal="center" vertical="center"/>
    </xf>
    <xf numFmtId="164" fontId="4" fillId="0" borderId="0" xfId="10" applyNumberFormat="1" applyFont="1" applyAlignment="1">
      <alignment horizontal="center" vertical="center"/>
    </xf>
    <xf numFmtId="164" fontId="4" fillId="0" borderId="0" xfId="11" applyNumberFormat="1" applyFont="1" applyAlignment="1">
      <alignment horizontal="center" vertical="center"/>
    </xf>
    <xf numFmtId="164" fontId="4" fillId="0" borderId="0" xfId="12" applyNumberFormat="1" applyFont="1" applyAlignment="1">
      <alignment horizontal="center" vertical="center"/>
    </xf>
    <xf numFmtId="164" fontId="4" fillId="0" borderId="0" xfId="15" applyNumberFormat="1" applyFont="1" applyAlignment="1">
      <alignment horizontal="center" vertical="center"/>
    </xf>
    <xf numFmtId="164" fontId="4" fillId="0" borderId="0" xfId="19" applyNumberFormat="1" applyFont="1" applyAlignment="1">
      <alignment horizontal="center" vertical="center"/>
    </xf>
    <xf numFmtId="164" fontId="4" fillId="0" borderId="0" xfId="20" applyNumberFormat="1" applyFont="1" applyAlignment="1">
      <alignment horizontal="center" vertical="center"/>
    </xf>
    <xf numFmtId="164" fontId="4" fillId="0" borderId="0" xfId="22" applyNumberFormat="1" applyFont="1" applyAlignment="1">
      <alignment horizontal="center" vertical="center"/>
    </xf>
    <xf numFmtId="164" fontId="4" fillId="0" borderId="0" xfId="23" applyNumberFormat="1" applyFont="1" applyAlignment="1">
      <alignment horizontal="center" vertical="center"/>
    </xf>
    <xf numFmtId="164" fontId="4" fillId="0" borderId="0" xfId="28" applyNumberFormat="1" applyFont="1" applyAlignment="1">
      <alignment horizontal="center" vertical="center"/>
    </xf>
    <xf numFmtId="164" fontId="4" fillId="0" borderId="0" xfId="29" applyNumberFormat="1" applyFont="1" applyAlignment="1">
      <alignment horizontal="center" vertical="center"/>
    </xf>
    <xf numFmtId="164" fontId="4" fillId="0" borderId="0" xfId="26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4" fillId="0" borderId="0" xfId="30" applyNumberFormat="1" applyFont="1" applyAlignment="1">
      <alignment horizontal="center" vertical="center"/>
    </xf>
    <xf numFmtId="164" fontId="4" fillId="0" borderId="0" xfId="31" applyNumberFormat="1" applyFont="1" applyAlignment="1">
      <alignment horizontal="center" vertical="center"/>
    </xf>
    <xf numFmtId="164" fontId="4" fillId="0" borderId="0" xfId="32" applyNumberFormat="1" applyFont="1" applyAlignment="1">
      <alignment horizontal="center" vertical="center"/>
    </xf>
    <xf numFmtId="164" fontId="4" fillId="0" borderId="0" xfId="33" applyNumberFormat="1" applyFont="1" applyAlignment="1">
      <alignment horizontal="center" vertical="center"/>
    </xf>
    <xf numFmtId="164" fontId="4" fillId="0" borderId="0" xfId="36" applyNumberFormat="1" applyFont="1" applyAlignment="1">
      <alignment horizontal="center" vertical="center"/>
    </xf>
    <xf numFmtId="164" fontId="4" fillId="0" borderId="0" xfId="38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8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18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9" fillId="0" borderId="3" xfId="1" applyNumberFormat="1" applyFont="1" applyBorder="1"/>
    <xf numFmtId="1" fontId="10" fillId="0" borderId="3" xfId="1" applyNumberFormat="1" applyFont="1" applyBorder="1"/>
    <xf numFmtId="1" fontId="6" fillId="0" borderId="3" xfId="1" applyNumberFormat="1" applyFont="1" applyBorder="1"/>
    <xf numFmtId="0" fontId="2" fillId="0" borderId="3" xfId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1" fontId="9" fillId="0" borderId="3" xfId="1" applyNumberFormat="1" applyFont="1" applyBorder="1" applyAlignment="1">
      <alignment horizontal="right"/>
    </xf>
    <xf numFmtId="0" fontId="2" fillId="0" borderId="3" xfId="1" applyBorder="1"/>
    <xf numFmtId="1" fontId="10" fillId="0" borderId="3" xfId="1" applyNumberFormat="1" applyFont="1" applyBorder="1" applyAlignment="1">
      <alignment horizontal="right"/>
    </xf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3" fontId="9" fillId="0" borderId="3" xfId="1" applyNumberFormat="1" applyFont="1" applyBorder="1" applyAlignment="1">
      <alignment horizontal="right"/>
    </xf>
    <xf numFmtId="0" fontId="0" fillId="0" borderId="3" xfId="0" applyBorder="1"/>
    <xf numFmtId="3" fontId="9" fillId="0" borderId="3" xfId="1" applyNumberFormat="1" applyFont="1" applyBorder="1"/>
    <xf numFmtId="3" fontId="4" fillId="0" borderId="3" xfId="1" applyNumberFormat="1" applyFont="1" applyBorder="1"/>
    <xf numFmtId="3" fontId="4" fillId="0" borderId="4" xfId="1" applyNumberFormat="1" applyFont="1" applyBorder="1"/>
    <xf numFmtId="3" fontId="10" fillId="0" borderId="3" xfId="1" applyNumberFormat="1" applyFont="1" applyBorder="1"/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3" fontId="9" fillId="0" borderId="3" xfId="0" applyNumberFormat="1" applyFont="1" applyBorder="1"/>
    <xf numFmtId="3" fontId="4" fillId="0" borderId="3" xfId="41" applyNumberFormat="1" applyFont="1" applyFill="1" applyBorder="1"/>
    <xf numFmtId="3" fontId="4" fillId="0" borderId="3" xfId="41" applyNumberFormat="1" applyFont="1" applyFill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4" fontId="9" fillId="0" borderId="0" xfId="0" applyNumberFormat="1" applyFont="1"/>
    <xf numFmtId="49" fontId="0" fillId="0" borderId="0" xfId="0" applyNumberFormat="1"/>
    <xf numFmtId="1" fontId="4" fillId="0" borderId="2" xfId="1" applyNumberFormat="1" applyFont="1" applyBorder="1" applyAlignment="1">
      <alignment horizontal="right"/>
    </xf>
    <xf numFmtId="1" fontId="4" fillId="0" borderId="3" xfId="1" applyNumberFormat="1" applyFont="1" applyBorder="1" applyAlignment="1">
      <alignment horizontal="right"/>
    </xf>
    <xf numFmtId="1" fontId="5" fillId="0" borderId="3" xfId="1" applyNumberFormat="1" applyFont="1" applyBorder="1" applyAlignment="1">
      <alignment horizontal="right"/>
    </xf>
    <xf numFmtId="3" fontId="15" fillId="0" borderId="3" xfId="0" applyNumberFormat="1" applyFont="1" applyBorder="1"/>
    <xf numFmtId="0" fontId="8" fillId="0" borderId="3" xfId="0" applyFont="1" applyBorder="1"/>
    <xf numFmtId="0" fontId="4" fillId="0" borderId="3" xfId="0" applyFont="1" applyBorder="1"/>
    <xf numFmtId="3" fontId="5" fillId="0" borderId="3" xfId="1" applyNumberFormat="1" applyFont="1" applyBorder="1"/>
    <xf numFmtId="0" fontId="2" fillId="0" borderId="4" xfId="1" applyBorder="1" applyAlignment="1">
      <alignment horizontal="right"/>
    </xf>
    <xf numFmtId="49" fontId="8" fillId="0" borderId="0" xfId="0" applyNumberFormat="1" applyFont="1"/>
    <xf numFmtId="49" fontId="9" fillId="0" borderId="0" xfId="0" applyNumberFormat="1" applyFont="1" applyAlignment="1">
      <alignment horizontal="left"/>
    </xf>
    <xf numFmtId="49" fontId="13" fillId="0" borderId="0" xfId="1" applyNumberFormat="1" applyFont="1" applyAlignment="1">
      <alignment horizontal="left"/>
    </xf>
    <xf numFmtId="49" fontId="14" fillId="0" borderId="0" xfId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" fillId="0" borderId="0" xfId="0" applyNumberFormat="1" applyFont="1"/>
    <xf numFmtId="1" fontId="5" fillId="0" borderId="8" xfId="1" applyNumberFormat="1" applyFont="1" applyBorder="1" applyAlignment="1">
      <alignment horizontal="right" wrapText="1"/>
    </xf>
    <xf numFmtId="1" fontId="5" fillId="0" borderId="9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/>
    <xf numFmtId="0" fontId="0" fillId="0" borderId="5" xfId="0" applyBorder="1"/>
    <xf numFmtId="0" fontId="2" fillId="0" borderId="5" xfId="1" applyBorder="1"/>
    <xf numFmtId="164" fontId="2" fillId="0" borderId="5" xfId="1" applyNumberFormat="1" applyBorder="1" applyAlignment="1">
      <alignment horizontal="center" vertical="center"/>
    </xf>
    <xf numFmtId="1" fontId="3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49" fontId="16" fillId="0" borderId="5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6" fillId="0" borderId="7" xfId="1" applyNumberFormat="1" applyFont="1" applyBorder="1" applyAlignment="1">
      <alignment horizontal="center" vertical="center" wrapText="1"/>
    </xf>
  </cellXfs>
  <cellStyles count="42">
    <cellStyle name="Comma" xfId="41" builtinId="3"/>
    <cellStyle name="Normal" xfId="0" builtinId="0"/>
    <cellStyle name="Normal 10" xfId="11" xr:uid="{00000000-0005-0000-0000-000002000000}"/>
    <cellStyle name="Normal 11" xfId="10" xr:uid="{00000000-0005-0000-0000-000003000000}"/>
    <cellStyle name="Normal 12" xfId="13" xr:uid="{00000000-0005-0000-0000-000004000000}"/>
    <cellStyle name="Normal 13" xfId="12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5" xfId="24" xr:uid="{00000000-0005-0000-0000-000011000000}"/>
    <cellStyle name="Normal 26" xfId="8" xr:uid="{00000000-0005-0000-0000-000012000000}"/>
    <cellStyle name="Normal 27" xfId="25" xr:uid="{00000000-0005-0000-0000-000013000000}"/>
    <cellStyle name="Normal 28" xfId="26" xr:uid="{00000000-0005-0000-0000-000014000000}"/>
    <cellStyle name="Normal 29" xfId="27" xr:uid="{00000000-0005-0000-0000-000015000000}"/>
    <cellStyle name="Normal 3" xfId="2" xr:uid="{00000000-0005-0000-0000-000016000000}"/>
    <cellStyle name="Normal 30" xfId="28" xr:uid="{00000000-0005-0000-0000-000017000000}"/>
    <cellStyle name="Normal 31" xfId="3" xr:uid="{00000000-0005-0000-0000-000018000000}"/>
    <cellStyle name="Normal 33" xfId="29" xr:uid="{00000000-0005-0000-0000-000019000000}"/>
    <cellStyle name="Normal 34" xfId="30" xr:uid="{00000000-0005-0000-0000-00001A000000}"/>
    <cellStyle name="Normal 35" xfId="31" xr:uid="{00000000-0005-0000-0000-00001B000000}"/>
    <cellStyle name="Normal 36" xfId="32" xr:uid="{00000000-0005-0000-0000-00001C000000}"/>
    <cellStyle name="Normal 37" xfId="33" xr:uid="{00000000-0005-0000-0000-00001D000000}"/>
    <cellStyle name="Normal 38" xfId="34" xr:uid="{00000000-0005-0000-0000-00001E000000}"/>
    <cellStyle name="Normal 39" xfId="35" xr:uid="{00000000-0005-0000-0000-00001F000000}"/>
    <cellStyle name="Normal 4" xfId="4" xr:uid="{00000000-0005-0000-0000-000020000000}"/>
    <cellStyle name="Normal 40" xfId="36" xr:uid="{00000000-0005-0000-0000-000021000000}"/>
    <cellStyle name="Normal 41" xfId="37" xr:uid="{00000000-0005-0000-0000-000022000000}"/>
    <cellStyle name="Normal 42" xfId="38" xr:uid="{00000000-0005-0000-0000-000023000000}"/>
    <cellStyle name="Normal 43" xfId="39" xr:uid="{00000000-0005-0000-0000-000024000000}"/>
    <cellStyle name="Normal 44" xfId="40" xr:uid="{00000000-0005-0000-0000-000025000000}"/>
    <cellStyle name="Normal 5" xfId="5" xr:uid="{00000000-0005-0000-0000-000026000000}"/>
    <cellStyle name="Normal 6" xfId="6" xr:uid="{00000000-0005-0000-0000-000027000000}"/>
    <cellStyle name="Normal 7" xfId="7" xr:uid="{00000000-0005-0000-0000-000028000000}"/>
    <cellStyle name="Normal 8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01EF8E4-840F-4C9B-969B-F765DBA2DE2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28"/>
  <sheetViews>
    <sheetView topLeftCell="J1" zoomScaleNormal="100" zoomScaleSheetLayoutView="100" workbookViewId="0">
      <selection activeCell="K61" sqref="K61"/>
    </sheetView>
  </sheetViews>
  <sheetFormatPr defaultRowHeight="14.4" outlineLevelRow="2" outlineLevelCol="1" x14ac:dyDescent="0.3"/>
  <cols>
    <col min="1" max="1" width="26.88671875" hidden="1" customWidth="1" outlineLevel="1"/>
    <col min="2" max="2" width="23.44140625" hidden="1" customWidth="1" outlineLevel="1"/>
    <col min="3" max="4" width="13.33203125" hidden="1" customWidth="1" outlineLevel="1"/>
    <col min="5" max="5" width="15.88671875" style="145" hidden="1" customWidth="1" outlineLevel="1"/>
    <col min="6" max="6" width="10.44140625" style="145" hidden="1" customWidth="1" outlineLevel="1"/>
    <col min="7" max="8" width="9.5546875" style="145" hidden="1" customWidth="1" outlineLevel="1"/>
    <col min="9" max="9" width="12.5546875" hidden="1" customWidth="1" outlineLevel="1"/>
    <col min="10" max="10" width="20.6640625" style="169" customWidth="1" collapsed="1"/>
    <col min="11" max="11" width="30.6640625" customWidth="1"/>
    <col min="12" max="12" width="13.6640625" customWidth="1"/>
    <col min="13" max="20" width="9.6640625" customWidth="1"/>
    <col min="21" max="22" width="10.109375" bestFit="1" customWidth="1"/>
    <col min="23" max="30" width="9.6640625" customWidth="1"/>
  </cols>
  <sheetData>
    <row r="1" spans="1:33" ht="26.25" customHeight="1" x14ac:dyDescent="0.5">
      <c r="C1" s="1"/>
      <c r="D1" s="1"/>
      <c r="E1" s="117"/>
      <c r="F1" s="117"/>
      <c r="G1" s="117"/>
      <c r="H1" s="117"/>
      <c r="I1" s="1"/>
      <c r="J1" s="191" t="s">
        <v>614</v>
      </c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1:33" ht="26.25" customHeight="1" x14ac:dyDescent="0.3">
      <c r="C2" s="1"/>
      <c r="D2" s="1"/>
      <c r="E2" s="117"/>
      <c r="F2" s="117"/>
      <c r="G2" s="117"/>
      <c r="H2" s="117"/>
      <c r="I2" s="1"/>
      <c r="J2" s="192" t="s">
        <v>784</v>
      </c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</row>
    <row r="3" spans="1:33" ht="26.25" customHeight="1" x14ac:dyDescent="0.3">
      <c r="A3" s="188"/>
      <c r="B3" s="188"/>
      <c r="C3" s="189"/>
      <c r="D3" s="189"/>
      <c r="E3" s="190"/>
      <c r="F3" s="190"/>
      <c r="G3" s="190"/>
      <c r="H3" s="190"/>
      <c r="I3" s="189"/>
      <c r="J3" s="197" t="s">
        <v>687</v>
      </c>
      <c r="K3" s="198"/>
      <c r="L3" s="199"/>
      <c r="M3" s="196" t="s">
        <v>685</v>
      </c>
      <c r="N3" s="194"/>
      <c r="O3" s="194"/>
      <c r="P3" s="195"/>
      <c r="Q3" s="193" t="s">
        <v>688</v>
      </c>
      <c r="R3" s="194"/>
      <c r="S3" s="194"/>
      <c r="T3" s="195"/>
      <c r="U3" s="200" t="s">
        <v>686</v>
      </c>
      <c r="V3" s="198"/>
      <c r="W3" s="198"/>
      <c r="X3" s="198"/>
      <c r="Y3" s="198"/>
      <c r="Z3" s="198"/>
      <c r="AA3" s="198"/>
      <c r="AB3" s="198"/>
      <c r="AC3" s="198"/>
      <c r="AD3" s="198"/>
    </row>
    <row r="4" spans="1:33" ht="58.2" thickBot="1" x14ac:dyDescent="0.35">
      <c r="A4" s="4" t="s">
        <v>1</v>
      </c>
      <c r="B4" s="4" t="s">
        <v>245</v>
      </c>
      <c r="C4" s="4" t="s">
        <v>246</v>
      </c>
      <c r="D4" s="4" t="s">
        <v>247</v>
      </c>
      <c r="E4" s="186" t="s">
        <v>423</v>
      </c>
      <c r="F4" s="186" t="s">
        <v>276</v>
      </c>
      <c r="G4" s="186" t="s">
        <v>0</v>
      </c>
      <c r="H4" s="186" t="s">
        <v>541</v>
      </c>
      <c r="I4" s="4" t="s">
        <v>542</v>
      </c>
      <c r="J4" s="187" t="s">
        <v>11</v>
      </c>
      <c r="K4" s="4" t="s">
        <v>1</v>
      </c>
      <c r="L4" s="5" t="s">
        <v>2</v>
      </c>
      <c r="M4" s="184" t="s">
        <v>3</v>
      </c>
      <c r="N4" s="6" t="s">
        <v>4</v>
      </c>
      <c r="O4" s="6" t="s">
        <v>256</v>
      </c>
      <c r="P4" s="6" t="s">
        <v>283</v>
      </c>
      <c r="Q4" s="184" t="s">
        <v>3</v>
      </c>
      <c r="R4" s="6" t="s">
        <v>4</v>
      </c>
      <c r="S4" s="6" t="s">
        <v>256</v>
      </c>
      <c r="T4" s="6" t="s">
        <v>283</v>
      </c>
      <c r="U4" s="184" t="s">
        <v>5</v>
      </c>
      <c r="V4" s="6" t="s">
        <v>6</v>
      </c>
      <c r="W4" s="6" t="s">
        <v>7</v>
      </c>
      <c r="X4" s="6" t="s">
        <v>252</v>
      </c>
      <c r="Y4" s="6" t="s">
        <v>8</v>
      </c>
      <c r="Z4" s="6" t="s">
        <v>253</v>
      </c>
      <c r="AA4" s="6" t="s">
        <v>9</v>
      </c>
      <c r="AB4" s="6" t="s">
        <v>254</v>
      </c>
      <c r="AC4" s="6" t="s">
        <v>10</v>
      </c>
      <c r="AD4" s="6" t="s">
        <v>255</v>
      </c>
    </row>
    <row r="5" spans="1:33" ht="15" customHeight="1" outlineLevel="1" thickTop="1" x14ac:dyDescent="0.3">
      <c r="A5" s="7"/>
      <c r="B5" s="7"/>
      <c r="C5" s="32"/>
      <c r="D5" s="32"/>
      <c r="E5" s="117"/>
      <c r="F5" s="117"/>
      <c r="G5" s="113"/>
      <c r="H5" s="113"/>
      <c r="I5" s="25"/>
      <c r="J5" s="62" t="s">
        <v>11</v>
      </c>
      <c r="K5" s="8" t="s">
        <v>12</v>
      </c>
      <c r="L5" s="8"/>
      <c r="M5" s="148"/>
      <c r="N5" s="8"/>
      <c r="O5" s="8"/>
      <c r="P5" s="8"/>
      <c r="Q5" s="159"/>
      <c r="R5" s="9"/>
      <c r="S5" s="9"/>
      <c r="T5" s="9"/>
      <c r="U5" s="159"/>
      <c r="V5" s="9"/>
      <c r="W5" s="9"/>
      <c r="X5" s="9"/>
      <c r="Y5" s="9"/>
      <c r="Z5" s="9"/>
      <c r="AA5" s="9"/>
      <c r="AB5" s="9"/>
      <c r="AC5" s="9"/>
      <c r="AD5" s="106"/>
      <c r="AG5" t="str">
        <f t="shared" ref="AG5:AG66" si="0">IF(NOT(SUM(S5:T5))=R5,"Error", "")</f>
        <v/>
      </c>
    </row>
    <row r="6" spans="1:33" s="16" customFormat="1" ht="15" customHeight="1" outlineLevel="1" x14ac:dyDescent="0.3">
      <c r="A6" s="22" t="s">
        <v>13</v>
      </c>
      <c r="B6" s="22" t="s">
        <v>259</v>
      </c>
      <c r="C6" s="65" t="s">
        <v>689</v>
      </c>
      <c r="D6" s="29" t="s">
        <v>690</v>
      </c>
      <c r="E6" s="167" t="s">
        <v>14</v>
      </c>
      <c r="F6" s="63">
        <v>32954</v>
      </c>
      <c r="G6" s="74">
        <v>46237</v>
      </c>
      <c r="H6" s="74" t="s">
        <v>14</v>
      </c>
      <c r="I6" s="74"/>
      <c r="J6" s="29" t="s">
        <v>691</v>
      </c>
      <c r="K6" s="3" t="s">
        <v>692</v>
      </c>
      <c r="L6" s="10" t="s">
        <v>15</v>
      </c>
      <c r="M6" s="174">
        <v>11</v>
      </c>
      <c r="N6" s="16">
        <v>2</v>
      </c>
      <c r="O6" s="16">
        <v>2</v>
      </c>
      <c r="P6" s="16">
        <v>0</v>
      </c>
      <c r="Q6" s="159">
        <v>11</v>
      </c>
      <c r="R6" s="9">
        <v>2</v>
      </c>
      <c r="S6" s="9">
        <v>2</v>
      </c>
      <c r="T6" s="9">
        <v>0</v>
      </c>
      <c r="U6" s="15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</row>
    <row r="7" spans="1:33" s="16" customFormat="1" ht="15" customHeight="1" outlineLevel="1" x14ac:dyDescent="0.3">
      <c r="A7" s="2" t="s">
        <v>13</v>
      </c>
      <c r="B7" s="2" t="s">
        <v>259</v>
      </c>
      <c r="C7" s="29" t="s">
        <v>16</v>
      </c>
      <c r="D7" s="29" t="s">
        <v>17</v>
      </c>
      <c r="E7" s="113">
        <v>37645</v>
      </c>
      <c r="F7" s="113">
        <v>37973</v>
      </c>
      <c r="G7" s="114" t="s">
        <v>14</v>
      </c>
      <c r="H7" s="114">
        <v>39111</v>
      </c>
      <c r="I7" s="90">
        <v>22997</v>
      </c>
      <c r="J7" s="29">
        <v>120030590</v>
      </c>
      <c r="K7" s="3" t="s">
        <v>345</v>
      </c>
      <c r="L7" s="10" t="s">
        <v>15</v>
      </c>
      <c r="M7" s="174">
        <v>4</v>
      </c>
      <c r="N7" s="16">
        <v>1</v>
      </c>
      <c r="O7" s="16">
        <v>1</v>
      </c>
      <c r="P7" s="16">
        <v>0</v>
      </c>
      <c r="Q7" s="159">
        <v>4</v>
      </c>
      <c r="R7" s="9">
        <v>1</v>
      </c>
      <c r="S7" s="9">
        <v>1</v>
      </c>
      <c r="T7" s="9">
        <v>0</v>
      </c>
      <c r="U7" s="15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G7" s="16" t="str">
        <f t="shared" si="0"/>
        <v/>
      </c>
    </row>
    <row r="8" spans="1:33" s="16" customFormat="1" ht="15" customHeight="1" outlineLevel="1" collapsed="1" x14ac:dyDescent="0.3">
      <c r="A8" s="2" t="s">
        <v>13</v>
      </c>
      <c r="B8" s="2" t="s">
        <v>259</v>
      </c>
      <c r="C8" s="29" t="s">
        <v>20</v>
      </c>
      <c r="D8" s="29" t="s">
        <v>21</v>
      </c>
      <c r="E8" s="113">
        <v>38239</v>
      </c>
      <c r="F8" s="113">
        <v>38635</v>
      </c>
      <c r="G8" s="114" t="s">
        <v>14</v>
      </c>
      <c r="H8" s="114">
        <v>39731</v>
      </c>
      <c r="I8" s="90">
        <v>23438</v>
      </c>
      <c r="J8" s="29">
        <v>120050340</v>
      </c>
      <c r="K8" s="3" t="s">
        <v>22</v>
      </c>
      <c r="L8" s="10" t="s">
        <v>15</v>
      </c>
      <c r="M8" s="174">
        <v>3</v>
      </c>
      <c r="N8" s="16">
        <v>1</v>
      </c>
      <c r="O8" s="16">
        <v>1</v>
      </c>
      <c r="P8" s="16">
        <v>0</v>
      </c>
      <c r="Q8" s="159">
        <v>3</v>
      </c>
      <c r="R8" s="9">
        <v>1</v>
      </c>
      <c r="S8" s="9">
        <v>1</v>
      </c>
      <c r="T8" s="9">
        <v>0</v>
      </c>
      <c r="U8" s="15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G8" s="16" t="str">
        <f t="shared" si="0"/>
        <v/>
      </c>
    </row>
    <row r="9" spans="1:33" s="16" customFormat="1" ht="15" customHeight="1" outlineLevel="1" collapsed="1" x14ac:dyDescent="0.3">
      <c r="A9" s="2" t="s">
        <v>13</v>
      </c>
      <c r="B9" s="2" t="s">
        <v>259</v>
      </c>
      <c r="C9" s="29" t="s">
        <v>16</v>
      </c>
      <c r="D9" s="29" t="s">
        <v>17</v>
      </c>
      <c r="E9" s="113">
        <v>38267</v>
      </c>
      <c r="F9" s="113">
        <v>38519</v>
      </c>
      <c r="G9" s="114" t="s">
        <v>14</v>
      </c>
      <c r="H9" s="114">
        <v>39687</v>
      </c>
      <c r="I9" s="90">
        <v>23885</v>
      </c>
      <c r="J9" s="29">
        <v>120050440</v>
      </c>
      <c r="K9" s="3" t="s">
        <v>23</v>
      </c>
      <c r="L9" s="10" t="s">
        <v>15</v>
      </c>
      <c r="M9" s="174">
        <v>2</v>
      </c>
      <c r="N9" s="16">
        <v>2</v>
      </c>
      <c r="O9" s="16">
        <v>2</v>
      </c>
      <c r="P9" s="16">
        <v>0</v>
      </c>
      <c r="Q9" s="159">
        <v>2</v>
      </c>
      <c r="R9" s="9">
        <v>2</v>
      </c>
      <c r="S9" s="9">
        <v>2</v>
      </c>
      <c r="T9" s="9">
        <v>0</v>
      </c>
      <c r="U9" s="15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G9" s="16" t="str">
        <f t="shared" si="0"/>
        <v/>
      </c>
    </row>
    <row r="10" spans="1:33" s="16" customFormat="1" ht="15" customHeight="1" outlineLevel="1" collapsed="1" x14ac:dyDescent="0.3">
      <c r="A10" s="2" t="s">
        <v>13</v>
      </c>
      <c r="B10" s="2" t="s">
        <v>259</v>
      </c>
      <c r="C10" s="29" t="s">
        <v>16</v>
      </c>
      <c r="D10" s="29" t="s">
        <v>17</v>
      </c>
      <c r="E10" s="113">
        <v>44039</v>
      </c>
      <c r="F10" s="113">
        <v>44378</v>
      </c>
      <c r="G10" s="113">
        <v>46223</v>
      </c>
      <c r="H10" s="113">
        <v>45524</v>
      </c>
      <c r="I10" s="25"/>
      <c r="J10" s="29">
        <v>120200180</v>
      </c>
      <c r="K10" s="19" t="s">
        <v>390</v>
      </c>
      <c r="L10" s="10" t="s">
        <v>15</v>
      </c>
      <c r="M10" s="174">
        <v>9</v>
      </c>
      <c r="N10" s="16">
        <v>5</v>
      </c>
      <c r="O10" s="16">
        <v>5</v>
      </c>
      <c r="P10" s="16">
        <v>0</v>
      </c>
      <c r="Q10" s="159">
        <v>9</v>
      </c>
      <c r="R10" s="9">
        <v>5</v>
      </c>
      <c r="S10" s="9">
        <v>5</v>
      </c>
      <c r="T10" s="9">
        <v>0</v>
      </c>
      <c r="U10" s="15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G10" s="16" t="str">
        <f t="shared" si="0"/>
        <v/>
      </c>
    </row>
    <row r="11" spans="1:33" s="16" customFormat="1" ht="15" customHeight="1" outlineLevel="1" collapsed="1" x14ac:dyDescent="0.3">
      <c r="A11" s="2" t="s">
        <v>13</v>
      </c>
      <c r="B11" s="2" t="s">
        <v>259</v>
      </c>
      <c r="C11" s="29" t="s">
        <v>18</v>
      </c>
      <c r="D11" s="29" t="s">
        <v>19</v>
      </c>
      <c r="E11" s="113">
        <v>43823</v>
      </c>
      <c r="F11" s="113">
        <v>44406</v>
      </c>
      <c r="G11" s="115">
        <v>46245</v>
      </c>
      <c r="H11" s="113">
        <v>45544</v>
      </c>
      <c r="I11" s="25"/>
      <c r="J11" s="29">
        <v>620190140</v>
      </c>
      <c r="K11" s="19" t="s">
        <v>389</v>
      </c>
      <c r="L11" s="10" t="s">
        <v>15</v>
      </c>
      <c r="M11" s="174">
        <v>2</v>
      </c>
      <c r="N11" s="16">
        <v>1</v>
      </c>
      <c r="O11" s="16">
        <v>1</v>
      </c>
      <c r="P11" s="16">
        <v>0</v>
      </c>
      <c r="Q11" s="174">
        <v>2</v>
      </c>
      <c r="R11" s="9">
        <v>1</v>
      </c>
      <c r="S11" s="9">
        <v>1</v>
      </c>
      <c r="T11" s="9">
        <v>0</v>
      </c>
      <c r="U11" s="15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G11" s="16" t="str">
        <f t="shared" si="0"/>
        <v/>
      </c>
    </row>
    <row r="12" spans="1:33" s="16" customFormat="1" ht="15" customHeight="1" outlineLevel="1" collapsed="1" x14ac:dyDescent="0.3">
      <c r="A12" s="2" t="s">
        <v>13</v>
      </c>
      <c r="B12" s="2" t="s">
        <v>259</v>
      </c>
      <c r="C12" s="29" t="s">
        <v>25</v>
      </c>
      <c r="D12" s="29" t="s">
        <v>26</v>
      </c>
      <c r="E12" s="113">
        <v>44431</v>
      </c>
      <c r="F12" s="116">
        <v>44684</v>
      </c>
      <c r="G12" s="115">
        <v>46540</v>
      </c>
      <c r="H12" s="115">
        <v>45811</v>
      </c>
      <c r="I12" s="75"/>
      <c r="J12" s="65">
        <v>620210180</v>
      </c>
      <c r="K12" s="19" t="s">
        <v>414</v>
      </c>
      <c r="L12" s="10" t="s">
        <v>15</v>
      </c>
      <c r="M12" s="174">
        <v>3</v>
      </c>
      <c r="N12" s="16">
        <v>2</v>
      </c>
      <c r="O12" s="16">
        <v>2</v>
      </c>
      <c r="P12" s="16">
        <v>0</v>
      </c>
      <c r="Q12" s="174">
        <v>3</v>
      </c>
      <c r="R12" s="9">
        <v>2</v>
      </c>
      <c r="S12" s="9">
        <v>2</v>
      </c>
      <c r="T12" s="9">
        <v>0</v>
      </c>
      <c r="U12" s="15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G12" s="16" t="str">
        <f t="shared" si="0"/>
        <v/>
      </c>
    </row>
    <row r="13" spans="1:33" s="16" customFormat="1" ht="15" customHeight="1" outlineLevel="1" collapsed="1" x14ac:dyDescent="0.3">
      <c r="A13" s="2" t="s">
        <v>13</v>
      </c>
      <c r="B13" s="2" t="s">
        <v>259</v>
      </c>
      <c r="C13" s="29" t="s">
        <v>18</v>
      </c>
      <c r="D13" s="29" t="s">
        <v>19</v>
      </c>
      <c r="E13" s="113">
        <v>44685</v>
      </c>
      <c r="F13" s="116">
        <v>44903</v>
      </c>
      <c r="G13" s="115">
        <v>46743</v>
      </c>
      <c r="H13" s="115">
        <v>46013</v>
      </c>
      <c r="I13" s="75"/>
      <c r="J13" s="29">
        <v>620220060</v>
      </c>
      <c r="K13" s="3" t="s">
        <v>438</v>
      </c>
      <c r="L13" s="10" t="s">
        <v>15</v>
      </c>
      <c r="M13" s="174">
        <v>1</v>
      </c>
      <c r="N13" s="16">
        <v>1</v>
      </c>
      <c r="O13" s="16">
        <v>1</v>
      </c>
      <c r="P13" s="16">
        <v>0</v>
      </c>
      <c r="Q13" s="174">
        <v>1</v>
      </c>
      <c r="R13" s="9">
        <v>1</v>
      </c>
      <c r="S13" s="9">
        <v>1</v>
      </c>
      <c r="T13" s="9">
        <v>0</v>
      </c>
      <c r="U13" s="15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G13" s="16" t="str">
        <f t="shared" si="0"/>
        <v/>
      </c>
    </row>
    <row r="14" spans="1:33" s="16" customFormat="1" ht="15" customHeight="1" outlineLevel="1" x14ac:dyDescent="0.3">
      <c r="A14" s="2" t="s">
        <v>13</v>
      </c>
      <c r="B14" s="2" t="s">
        <v>259</v>
      </c>
      <c r="C14" s="29" t="s">
        <v>587</v>
      </c>
      <c r="D14" s="29" t="s">
        <v>588</v>
      </c>
      <c r="E14" s="116">
        <v>45273</v>
      </c>
      <c r="F14" s="116">
        <v>45582</v>
      </c>
      <c r="G14" s="116">
        <v>47457</v>
      </c>
      <c r="H14" s="115">
        <v>46726</v>
      </c>
      <c r="I14" s="19"/>
      <c r="J14" s="29">
        <v>620240080</v>
      </c>
      <c r="K14" s="22" t="s">
        <v>589</v>
      </c>
      <c r="L14" s="10" t="s">
        <v>15</v>
      </c>
      <c r="M14" s="174">
        <v>1</v>
      </c>
      <c r="N14" s="16">
        <v>1</v>
      </c>
      <c r="O14" s="16">
        <v>1</v>
      </c>
      <c r="P14" s="16">
        <v>0</v>
      </c>
      <c r="Q14" s="174">
        <v>1</v>
      </c>
      <c r="R14" s="24">
        <v>1</v>
      </c>
      <c r="S14" s="24">
        <v>1</v>
      </c>
      <c r="T14" s="24">
        <v>0</v>
      </c>
      <c r="U14" s="150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</row>
    <row r="15" spans="1:33" s="16" customFormat="1" ht="15" customHeight="1" outlineLevel="1" x14ac:dyDescent="0.3">
      <c r="A15" s="2" t="s">
        <v>13</v>
      </c>
      <c r="B15" s="2" t="s">
        <v>259</v>
      </c>
      <c r="C15" s="29">
        <v>440</v>
      </c>
      <c r="D15" s="29">
        <v>265</v>
      </c>
      <c r="E15" s="116" t="s">
        <v>758</v>
      </c>
      <c r="F15" s="116">
        <v>46072</v>
      </c>
      <c r="G15" s="116">
        <v>47977</v>
      </c>
      <c r="H15" s="115">
        <v>47247</v>
      </c>
      <c r="I15" s="19"/>
      <c r="J15" s="29" t="s">
        <v>756</v>
      </c>
      <c r="K15" s="22" t="s">
        <v>757</v>
      </c>
      <c r="L15" s="10" t="s">
        <v>15</v>
      </c>
      <c r="M15" s="174">
        <v>1</v>
      </c>
      <c r="N15" s="16">
        <v>1</v>
      </c>
      <c r="O15" s="16">
        <v>1</v>
      </c>
      <c r="P15" s="16">
        <v>0</v>
      </c>
      <c r="Q15" s="174">
        <v>1</v>
      </c>
      <c r="R15" s="24">
        <v>1</v>
      </c>
      <c r="S15" s="24">
        <v>1</v>
      </c>
      <c r="T15" s="24">
        <v>0</v>
      </c>
      <c r="U15" s="150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G15" s="16" t="str">
        <f>IF(NOT(SUM(S14:T14))=R14,"Error", "")</f>
        <v/>
      </c>
    </row>
    <row r="16" spans="1:33" ht="15" customHeight="1" x14ac:dyDescent="0.3">
      <c r="A16" s="7"/>
      <c r="B16" s="7"/>
      <c r="C16" s="29"/>
      <c r="D16" s="29"/>
      <c r="E16" s="117"/>
      <c r="F16" s="117"/>
      <c r="G16" s="113"/>
      <c r="H16" s="113"/>
      <c r="I16" s="25"/>
      <c r="J16" s="32"/>
      <c r="K16" s="11" t="s">
        <v>13</v>
      </c>
      <c r="L16" s="11">
        <f>COUNTA(L6:L15)</f>
        <v>10</v>
      </c>
      <c r="M16" s="158">
        <f t="shared" ref="M16:AD16" si="1">SUM(M6:M15)</f>
        <v>37</v>
      </c>
      <c r="N16" s="12">
        <f t="shared" si="1"/>
        <v>17</v>
      </c>
      <c r="O16" s="12">
        <f t="shared" si="1"/>
        <v>17</v>
      </c>
      <c r="P16" s="12">
        <f t="shared" si="1"/>
        <v>0</v>
      </c>
      <c r="Q16" s="158">
        <f t="shared" si="1"/>
        <v>37</v>
      </c>
      <c r="R16" s="12">
        <f t="shared" si="1"/>
        <v>17</v>
      </c>
      <c r="S16" s="12">
        <f t="shared" si="1"/>
        <v>17</v>
      </c>
      <c r="T16" s="12">
        <f t="shared" si="1"/>
        <v>0</v>
      </c>
      <c r="U16" s="158">
        <f t="shared" si="1"/>
        <v>0</v>
      </c>
      <c r="V16" s="12">
        <f t="shared" si="1"/>
        <v>0</v>
      </c>
      <c r="W16" s="12">
        <f t="shared" si="1"/>
        <v>0</v>
      </c>
      <c r="X16" s="12">
        <f t="shared" si="1"/>
        <v>0</v>
      </c>
      <c r="Y16" s="12">
        <f t="shared" si="1"/>
        <v>0</v>
      </c>
      <c r="Z16" s="12">
        <f t="shared" si="1"/>
        <v>0</v>
      </c>
      <c r="AA16" s="12">
        <f t="shared" si="1"/>
        <v>0</v>
      </c>
      <c r="AB16" s="12">
        <f t="shared" si="1"/>
        <v>0</v>
      </c>
      <c r="AC16" s="12">
        <f t="shared" si="1"/>
        <v>0</v>
      </c>
      <c r="AD16" s="12">
        <f t="shared" si="1"/>
        <v>0</v>
      </c>
      <c r="AE16" s="12"/>
      <c r="AG16" t="str">
        <f t="shared" si="0"/>
        <v/>
      </c>
    </row>
    <row r="17" spans="1:33" ht="15" customHeight="1" x14ac:dyDescent="0.3">
      <c r="A17" s="66"/>
      <c r="B17" s="66"/>
      <c r="C17" s="67"/>
      <c r="D17" s="67"/>
      <c r="E17" s="118"/>
      <c r="F17" s="118"/>
      <c r="G17" s="118"/>
      <c r="H17" s="118"/>
      <c r="I17" s="68"/>
      <c r="J17" s="69"/>
      <c r="K17" s="70"/>
      <c r="L17" s="70"/>
      <c r="M17" s="147"/>
      <c r="N17" s="70"/>
      <c r="O17" s="70"/>
      <c r="P17" s="70"/>
      <c r="Q17" s="161"/>
      <c r="R17" s="71"/>
      <c r="S17" s="71"/>
      <c r="T17" s="71"/>
      <c r="U17" s="161"/>
      <c r="V17" s="71"/>
      <c r="W17" s="71"/>
      <c r="X17" s="71"/>
      <c r="Y17" s="71"/>
      <c r="Z17" s="71"/>
      <c r="AA17" s="71"/>
      <c r="AB17" s="71"/>
      <c r="AC17" s="71"/>
      <c r="AD17" s="106"/>
      <c r="AG17" t="str">
        <f t="shared" si="0"/>
        <v/>
      </c>
    </row>
    <row r="18" spans="1:33" ht="15" customHeight="1" outlineLevel="1" x14ac:dyDescent="0.3">
      <c r="A18" s="7"/>
      <c r="B18" s="7"/>
      <c r="C18" s="29"/>
      <c r="D18" s="29"/>
      <c r="E18" s="117"/>
      <c r="F18" s="117"/>
      <c r="G18" s="113"/>
      <c r="H18" s="113"/>
      <c r="I18" s="25"/>
      <c r="J18" s="72" t="s">
        <v>11</v>
      </c>
      <c r="K18" s="8" t="s">
        <v>12</v>
      </c>
      <c r="L18" s="8"/>
      <c r="M18" s="148"/>
      <c r="N18" s="8"/>
      <c r="O18" s="8"/>
      <c r="P18" s="8"/>
      <c r="Q18" s="159"/>
      <c r="R18" s="9"/>
      <c r="S18" s="9"/>
      <c r="T18" s="9"/>
      <c r="U18" s="159"/>
      <c r="V18" s="9"/>
      <c r="W18" s="9"/>
      <c r="X18" s="9"/>
      <c r="Y18" s="9"/>
      <c r="Z18" s="9"/>
      <c r="AA18" s="9"/>
      <c r="AB18" s="9"/>
      <c r="AC18" s="9"/>
      <c r="AD18" s="106"/>
      <c r="AG18" t="str">
        <f t="shared" si="0"/>
        <v/>
      </c>
    </row>
    <row r="19" spans="1:33" ht="15" customHeight="1" outlineLevel="1" x14ac:dyDescent="0.3">
      <c r="A19" s="2" t="s">
        <v>28</v>
      </c>
      <c r="B19" s="2" t="s">
        <v>28</v>
      </c>
      <c r="C19" s="29" t="s">
        <v>29</v>
      </c>
      <c r="D19" s="29" t="s">
        <v>30</v>
      </c>
      <c r="E19" s="113">
        <v>38068</v>
      </c>
      <c r="F19" s="116">
        <v>38253</v>
      </c>
      <c r="G19" s="114" t="s">
        <v>14</v>
      </c>
      <c r="H19" s="115">
        <v>39426</v>
      </c>
      <c r="I19" s="75">
        <v>23156</v>
      </c>
      <c r="J19" s="65">
        <v>120040720</v>
      </c>
      <c r="K19" s="22" t="s">
        <v>535</v>
      </c>
      <c r="L19" s="10" t="s">
        <v>15</v>
      </c>
      <c r="M19" s="157">
        <v>3</v>
      </c>
      <c r="N19">
        <v>1</v>
      </c>
      <c r="O19">
        <v>1</v>
      </c>
      <c r="P19">
        <v>0</v>
      </c>
      <c r="Q19" s="162">
        <v>3</v>
      </c>
      <c r="R19" s="107">
        <v>1</v>
      </c>
      <c r="S19" s="107">
        <v>1</v>
      </c>
      <c r="T19" s="107">
        <v>0</v>
      </c>
      <c r="U19" s="162">
        <v>0</v>
      </c>
      <c r="V19" s="107">
        <v>0</v>
      </c>
      <c r="W19" s="107">
        <v>0</v>
      </c>
      <c r="X19" s="107">
        <v>0</v>
      </c>
      <c r="Y19" s="107">
        <v>0</v>
      </c>
      <c r="Z19" s="107">
        <v>0</v>
      </c>
      <c r="AA19" s="107">
        <v>0</v>
      </c>
      <c r="AB19" s="107">
        <v>0</v>
      </c>
      <c r="AC19" s="107">
        <v>0</v>
      </c>
      <c r="AD19" s="107">
        <v>0</v>
      </c>
      <c r="AG19" t="str">
        <f t="shared" si="0"/>
        <v/>
      </c>
    </row>
    <row r="20" spans="1:33" ht="15" customHeight="1" outlineLevel="1" x14ac:dyDescent="0.3">
      <c r="A20" s="2" t="s">
        <v>28</v>
      </c>
      <c r="B20" s="2" t="s">
        <v>28</v>
      </c>
      <c r="C20" s="29" t="s">
        <v>759</v>
      </c>
      <c r="D20" s="29" t="s">
        <v>760</v>
      </c>
      <c r="E20" s="113">
        <v>45951</v>
      </c>
      <c r="F20" s="116">
        <v>46139</v>
      </c>
      <c r="G20" s="114">
        <v>47995</v>
      </c>
      <c r="H20" s="115">
        <v>47995</v>
      </c>
      <c r="I20" s="75"/>
      <c r="J20" s="65" t="s">
        <v>761</v>
      </c>
      <c r="K20" s="22" t="s">
        <v>762</v>
      </c>
      <c r="L20" s="10" t="s">
        <v>27</v>
      </c>
      <c r="M20" s="157">
        <v>0</v>
      </c>
      <c r="N20">
        <v>0</v>
      </c>
      <c r="O20">
        <v>0</v>
      </c>
      <c r="P20">
        <v>0</v>
      </c>
      <c r="Q20" s="162">
        <v>0</v>
      </c>
      <c r="R20" s="107">
        <v>0</v>
      </c>
      <c r="S20" s="107">
        <v>0</v>
      </c>
      <c r="T20" s="107">
        <v>0</v>
      </c>
      <c r="U20" s="162">
        <v>16000</v>
      </c>
      <c r="V20" s="107">
        <v>16000</v>
      </c>
      <c r="W20" s="107">
        <v>0</v>
      </c>
      <c r="X20" s="107">
        <v>0</v>
      </c>
      <c r="Y20" s="107">
        <v>0</v>
      </c>
      <c r="Z20" s="107">
        <v>0</v>
      </c>
      <c r="AA20" s="107">
        <v>0</v>
      </c>
      <c r="AB20" s="107">
        <v>0</v>
      </c>
      <c r="AC20" s="107">
        <v>42</v>
      </c>
      <c r="AD20" s="107">
        <v>16000</v>
      </c>
    </row>
    <row r="21" spans="1:33" ht="15" customHeight="1" x14ac:dyDescent="0.3">
      <c r="A21" s="7"/>
      <c r="B21" s="7"/>
      <c r="C21" s="29"/>
      <c r="D21" s="29"/>
      <c r="E21" s="117"/>
      <c r="F21" s="117"/>
      <c r="G21" s="113"/>
      <c r="H21" s="113"/>
      <c r="I21" s="25"/>
      <c r="J21" s="32"/>
      <c r="K21" s="11" t="s">
        <v>28</v>
      </c>
      <c r="L21" s="11">
        <f>COUNTA(L19:L20)</f>
        <v>2</v>
      </c>
      <c r="M21" s="158">
        <f>SUM(M19:M20)</f>
        <v>3</v>
      </c>
      <c r="N21" s="12">
        <f t="shared" ref="N21:AD21" si="2">SUM(N19:N20)</f>
        <v>1</v>
      </c>
      <c r="O21" s="12">
        <f t="shared" si="2"/>
        <v>1</v>
      </c>
      <c r="P21" s="12">
        <f t="shared" si="2"/>
        <v>0</v>
      </c>
      <c r="Q21" s="158">
        <f t="shared" si="2"/>
        <v>3</v>
      </c>
      <c r="R21" s="12">
        <f t="shared" si="2"/>
        <v>1</v>
      </c>
      <c r="S21" s="12">
        <f t="shared" si="2"/>
        <v>1</v>
      </c>
      <c r="T21" s="12">
        <f t="shared" si="2"/>
        <v>0</v>
      </c>
      <c r="U21" s="158">
        <f t="shared" si="2"/>
        <v>16000</v>
      </c>
      <c r="V21" s="12">
        <f t="shared" si="2"/>
        <v>16000</v>
      </c>
      <c r="W21" s="12">
        <f t="shared" si="2"/>
        <v>0</v>
      </c>
      <c r="X21" s="12">
        <f t="shared" si="2"/>
        <v>0</v>
      </c>
      <c r="Y21" s="12">
        <f t="shared" si="2"/>
        <v>0</v>
      </c>
      <c r="Z21" s="12">
        <f t="shared" si="2"/>
        <v>0</v>
      </c>
      <c r="AA21" s="12">
        <f t="shared" si="2"/>
        <v>0</v>
      </c>
      <c r="AB21" s="12">
        <f t="shared" si="2"/>
        <v>0</v>
      </c>
      <c r="AC21" s="12">
        <f t="shared" si="2"/>
        <v>42</v>
      </c>
      <c r="AD21" s="12">
        <f t="shared" si="2"/>
        <v>16000</v>
      </c>
      <c r="AG21" t="str">
        <f t="shared" si="0"/>
        <v/>
      </c>
    </row>
    <row r="22" spans="1:33" ht="15" customHeight="1" x14ac:dyDescent="0.3">
      <c r="A22" s="7"/>
      <c r="B22" s="7"/>
      <c r="C22" s="29"/>
      <c r="D22" s="29"/>
      <c r="E22" s="117"/>
      <c r="F22" s="117"/>
      <c r="G22" s="113"/>
      <c r="H22" s="113"/>
      <c r="I22" s="25"/>
      <c r="J22" s="32"/>
      <c r="K22" s="11"/>
      <c r="L22" s="11"/>
      <c r="M22" s="146"/>
      <c r="N22" s="11"/>
      <c r="O22" s="11"/>
      <c r="P22" s="11"/>
      <c r="Q22" s="158"/>
      <c r="R22" s="12"/>
      <c r="S22" s="12"/>
      <c r="T22" s="12"/>
      <c r="U22" s="158"/>
      <c r="V22" s="12"/>
      <c r="W22" s="12"/>
      <c r="X22" s="12"/>
      <c r="Y22" s="12"/>
      <c r="Z22" s="12"/>
      <c r="AA22" s="12"/>
      <c r="AB22" s="12"/>
      <c r="AC22" s="12"/>
      <c r="AD22" s="12"/>
      <c r="AG22" t="str">
        <f t="shared" si="0"/>
        <v/>
      </c>
    </row>
    <row r="23" spans="1:33" ht="15" customHeight="1" outlineLevel="1" x14ac:dyDescent="0.3">
      <c r="A23" s="7"/>
      <c r="B23" s="7"/>
      <c r="C23" s="29"/>
      <c r="D23" s="29"/>
      <c r="E23" s="117"/>
      <c r="F23" s="117"/>
      <c r="G23" s="113"/>
      <c r="H23" s="113"/>
      <c r="I23" s="25"/>
      <c r="J23" s="62" t="s">
        <v>11</v>
      </c>
      <c r="K23" s="8" t="s">
        <v>12</v>
      </c>
      <c r="L23" s="14"/>
      <c r="M23" s="149"/>
      <c r="N23" s="14"/>
      <c r="O23" s="14"/>
      <c r="P23" s="14"/>
      <c r="Q23" s="159"/>
      <c r="R23" s="9"/>
      <c r="S23" s="9"/>
      <c r="T23" s="9"/>
      <c r="U23" s="159"/>
      <c r="V23" s="9"/>
      <c r="W23" s="9"/>
      <c r="X23" s="9"/>
      <c r="Y23" s="9"/>
      <c r="Z23" s="9"/>
      <c r="AA23" s="9"/>
      <c r="AB23" s="9"/>
      <c r="AC23" s="9"/>
      <c r="AD23" s="106"/>
      <c r="AG23" t="str">
        <f t="shared" si="0"/>
        <v/>
      </c>
    </row>
    <row r="24" spans="1:33" s="33" customFormat="1" ht="15" customHeight="1" outlineLevel="1" x14ac:dyDescent="0.3">
      <c r="A24" s="2" t="s">
        <v>38</v>
      </c>
      <c r="B24" s="2" t="s">
        <v>38</v>
      </c>
      <c r="C24" s="29" t="s">
        <v>572</v>
      </c>
      <c r="D24" s="29" t="s">
        <v>573</v>
      </c>
      <c r="E24" s="113">
        <v>45259</v>
      </c>
      <c r="F24" s="116">
        <v>45491</v>
      </c>
      <c r="G24" s="115">
        <v>47359</v>
      </c>
      <c r="H24" s="115">
        <v>46628</v>
      </c>
      <c r="I24" s="74"/>
      <c r="J24" s="65" t="s">
        <v>571</v>
      </c>
      <c r="K24" s="3" t="s">
        <v>570</v>
      </c>
      <c r="L24" s="24" t="s">
        <v>31</v>
      </c>
      <c r="M24" s="157">
        <v>118</v>
      </c>
      <c r="N24">
        <v>118</v>
      </c>
      <c r="O24">
        <v>0</v>
      </c>
      <c r="P24">
        <v>118</v>
      </c>
      <c r="Q24" s="159">
        <v>118</v>
      </c>
      <c r="R24" s="9">
        <v>118</v>
      </c>
      <c r="S24" s="9">
        <v>0</v>
      </c>
      <c r="T24" s="9">
        <v>118</v>
      </c>
      <c r="U24" s="165">
        <v>224274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9">
        <v>0</v>
      </c>
      <c r="AB24" s="9">
        <v>0</v>
      </c>
      <c r="AC24" s="9">
        <v>0</v>
      </c>
      <c r="AD24" s="9">
        <v>0</v>
      </c>
      <c r="AG24" t="str">
        <f t="shared" si="0"/>
        <v/>
      </c>
    </row>
    <row r="25" spans="1:33" ht="15" customHeight="1" outlineLevel="1" x14ac:dyDescent="0.3">
      <c r="A25" s="2" t="s">
        <v>38</v>
      </c>
      <c r="B25" s="2" t="s">
        <v>38</v>
      </c>
      <c r="C25" s="29" t="s">
        <v>39</v>
      </c>
      <c r="D25" s="29" t="s">
        <v>40</v>
      </c>
      <c r="E25" s="113">
        <v>37684</v>
      </c>
      <c r="F25" s="116">
        <v>37791</v>
      </c>
      <c r="G25" s="119" t="s">
        <v>14</v>
      </c>
      <c r="H25" s="120">
        <v>38951</v>
      </c>
      <c r="I25" s="91">
        <v>22773</v>
      </c>
      <c r="J25" s="29">
        <v>120030660</v>
      </c>
      <c r="K25" s="3" t="s">
        <v>41</v>
      </c>
      <c r="L25" s="10" t="s">
        <v>15</v>
      </c>
      <c r="M25" s="157">
        <v>2</v>
      </c>
      <c r="N25">
        <v>1</v>
      </c>
      <c r="O25">
        <v>1</v>
      </c>
      <c r="P25">
        <v>0</v>
      </c>
      <c r="Q25" s="159">
        <v>2</v>
      </c>
      <c r="R25" s="9">
        <v>1</v>
      </c>
      <c r="S25" s="9">
        <v>1</v>
      </c>
      <c r="T25" s="9">
        <v>0</v>
      </c>
      <c r="U25" s="15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G25" t="str">
        <f t="shared" si="0"/>
        <v/>
      </c>
    </row>
    <row r="26" spans="1:33" ht="15" customHeight="1" outlineLevel="1" x14ac:dyDescent="0.3">
      <c r="A26" s="2" t="s">
        <v>38</v>
      </c>
      <c r="B26" s="2" t="s">
        <v>38</v>
      </c>
      <c r="C26" s="29" t="s">
        <v>483</v>
      </c>
      <c r="D26" s="29" t="s">
        <v>484</v>
      </c>
      <c r="E26" s="113">
        <v>45176</v>
      </c>
      <c r="F26" s="116">
        <v>45127</v>
      </c>
      <c r="G26" s="115">
        <v>46993</v>
      </c>
      <c r="H26" s="115">
        <v>46262</v>
      </c>
      <c r="I26" s="75"/>
      <c r="J26" s="65">
        <v>120230040</v>
      </c>
      <c r="K26" s="3" t="s">
        <v>482</v>
      </c>
      <c r="L26" s="10" t="s">
        <v>27</v>
      </c>
      <c r="M26" s="157">
        <v>0</v>
      </c>
      <c r="N26">
        <v>0</v>
      </c>
      <c r="O26">
        <v>0</v>
      </c>
      <c r="P26">
        <v>0</v>
      </c>
      <c r="Q26" s="159">
        <v>0</v>
      </c>
      <c r="R26" s="9">
        <v>0</v>
      </c>
      <c r="S26" s="9">
        <v>0</v>
      </c>
      <c r="T26" s="9">
        <v>0</v>
      </c>
      <c r="U26" s="165">
        <v>39000</v>
      </c>
      <c r="V26" s="73">
        <v>11000</v>
      </c>
      <c r="W26" s="73">
        <v>0</v>
      </c>
      <c r="X26" s="73">
        <v>0</v>
      </c>
      <c r="Y26" s="73">
        <v>0</v>
      </c>
      <c r="Z26" s="73">
        <v>0</v>
      </c>
      <c r="AA26" s="9">
        <v>0</v>
      </c>
      <c r="AB26" s="9">
        <v>0</v>
      </c>
      <c r="AC26" s="9">
        <v>49</v>
      </c>
      <c r="AD26" s="9">
        <v>11000</v>
      </c>
      <c r="AG26" t="str">
        <f t="shared" si="0"/>
        <v/>
      </c>
    </row>
    <row r="27" spans="1:33" ht="15" customHeight="1" outlineLevel="1" x14ac:dyDescent="0.3">
      <c r="A27" s="2" t="s">
        <v>38</v>
      </c>
      <c r="B27" s="2" t="s">
        <v>38</v>
      </c>
      <c r="C27" s="29" t="s">
        <v>547</v>
      </c>
      <c r="D27" s="29" t="s">
        <v>548</v>
      </c>
      <c r="E27" s="113">
        <v>45223</v>
      </c>
      <c r="F27" s="116">
        <v>45330</v>
      </c>
      <c r="G27" s="115">
        <v>47215</v>
      </c>
      <c r="H27" s="115">
        <v>46484</v>
      </c>
      <c r="I27" s="74"/>
      <c r="J27" s="84" t="s">
        <v>545</v>
      </c>
      <c r="K27" s="22" t="s">
        <v>546</v>
      </c>
      <c r="L27" s="10" t="s">
        <v>27</v>
      </c>
      <c r="M27" s="157">
        <v>0</v>
      </c>
      <c r="N27">
        <v>0</v>
      </c>
      <c r="O27">
        <v>0</v>
      </c>
      <c r="P27">
        <v>0</v>
      </c>
      <c r="Q27" s="159">
        <v>0</v>
      </c>
      <c r="R27" s="9">
        <v>0</v>
      </c>
      <c r="S27" s="9">
        <v>0</v>
      </c>
      <c r="T27" s="9">
        <v>0</v>
      </c>
      <c r="U27" s="165">
        <v>705000</v>
      </c>
      <c r="V27" s="73">
        <v>705000</v>
      </c>
      <c r="W27" s="73">
        <v>0</v>
      </c>
      <c r="X27" s="73">
        <v>0</v>
      </c>
      <c r="Y27" s="73">
        <v>13</v>
      </c>
      <c r="Z27" s="73">
        <v>5000</v>
      </c>
      <c r="AA27" s="9">
        <v>0</v>
      </c>
      <c r="AB27" s="9">
        <v>0</v>
      </c>
      <c r="AC27" s="9">
        <v>5</v>
      </c>
      <c r="AD27" s="9">
        <v>700000</v>
      </c>
      <c r="AG27" t="str">
        <f t="shared" si="0"/>
        <v/>
      </c>
    </row>
    <row r="28" spans="1:33" ht="15" customHeight="1" outlineLevel="1" x14ac:dyDescent="0.3">
      <c r="A28" s="2" t="s">
        <v>38</v>
      </c>
      <c r="B28" s="2" t="s">
        <v>38</v>
      </c>
      <c r="C28" s="29" t="s">
        <v>766</v>
      </c>
      <c r="D28" s="29" t="s">
        <v>765</v>
      </c>
      <c r="E28" s="145">
        <v>38404</v>
      </c>
      <c r="F28" s="113">
        <v>46009</v>
      </c>
      <c r="G28" s="115">
        <v>47917</v>
      </c>
      <c r="H28" s="115">
        <v>47187</v>
      </c>
      <c r="I28" s="74"/>
      <c r="J28" s="84" t="s">
        <v>763</v>
      </c>
      <c r="K28" s="22" t="s">
        <v>764</v>
      </c>
      <c r="L28" s="10" t="s">
        <v>15</v>
      </c>
      <c r="M28" s="159">
        <v>3</v>
      </c>
      <c r="N28" s="9">
        <v>3</v>
      </c>
      <c r="O28" s="9">
        <v>3</v>
      </c>
      <c r="P28" s="9">
        <v>0</v>
      </c>
      <c r="Q28" s="159">
        <v>3</v>
      </c>
      <c r="R28" s="9">
        <v>3</v>
      </c>
      <c r="S28" s="9">
        <v>3</v>
      </c>
      <c r="T28" s="9">
        <v>0</v>
      </c>
      <c r="U28" s="165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9">
        <v>0</v>
      </c>
      <c r="AB28" s="9">
        <v>0</v>
      </c>
      <c r="AC28" s="9">
        <v>0</v>
      </c>
      <c r="AD28" s="9">
        <v>0</v>
      </c>
      <c r="AG28" t="str">
        <f t="shared" si="0"/>
        <v/>
      </c>
    </row>
    <row r="29" spans="1:33" ht="15" customHeight="1" outlineLevel="1" x14ac:dyDescent="0.3">
      <c r="A29" s="2" t="s">
        <v>38</v>
      </c>
      <c r="B29" s="2" t="s">
        <v>38</v>
      </c>
      <c r="C29" s="29" t="s">
        <v>327</v>
      </c>
      <c r="D29" s="29" t="s">
        <v>328</v>
      </c>
      <c r="E29" s="113">
        <v>39273</v>
      </c>
      <c r="F29" s="113">
        <v>43279</v>
      </c>
      <c r="G29" s="113">
        <v>45853</v>
      </c>
      <c r="H29" s="113">
        <v>45153</v>
      </c>
      <c r="I29" s="25"/>
      <c r="J29" s="29">
        <v>620170070</v>
      </c>
      <c r="K29" s="3" t="s">
        <v>325</v>
      </c>
      <c r="L29" s="10" t="s">
        <v>15</v>
      </c>
      <c r="M29" s="157">
        <v>3</v>
      </c>
      <c r="N29">
        <v>2</v>
      </c>
      <c r="O29">
        <v>2</v>
      </c>
      <c r="P29">
        <v>0</v>
      </c>
      <c r="Q29" s="159">
        <v>3</v>
      </c>
      <c r="R29" s="9">
        <v>2</v>
      </c>
      <c r="S29" s="9">
        <v>2</v>
      </c>
      <c r="T29" s="9">
        <v>0</v>
      </c>
      <c r="U29" s="165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9">
        <v>0</v>
      </c>
      <c r="AB29" s="9">
        <v>0</v>
      </c>
      <c r="AC29" s="9">
        <v>0</v>
      </c>
      <c r="AD29" s="9">
        <v>0</v>
      </c>
      <c r="AG29" t="str">
        <f t="shared" si="0"/>
        <v/>
      </c>
    </row>
    <row r="30" spans="1:33" ht="15" customHeight="1" outlineLevel="1" x14ac:dyDescent="0.3">
      <c r="A30" s="2" t="s">
        <v>38</v>
      </c>
      <c r="B30" s="2" t="s">
        <v>38</v>
      </c>
      <c r="C30" s="29" t="s">
        <v>42</v>
      </c>
      <c r="D30" s="29" t="s">
        <v>43</v>
      </c>
      <c r="E30" s="113">
        <v>44223</v>
      </c>
      <c r="F30" s="116">
        <v>44406</v>
      </c>
      <c r="G30" s="115">
        <v>46309</v>
      </c>
      <c r="H30" s="115" t="s">
        <v>14</v>
      </c>
      <c r="I30" s="75"/>
      <c r="J30" s="29">
        <v>620200160</v>
      </c>
      <c r="K30" s="19" t="s">
        <v>396</v>
      </c>
      <c r="L30" s="10" t="s">
        <v>15</v>
      </c>
      <c r="M30" s="157">
        <v>2</v>
      </c>
      <c r="N30">
        <v>1</v>
      </c>
      <c r="O30">
        <v>1</v>
      </c>
      <c r="P30">
        <v>0</v>
      </c>
      <c r="Q30" s="159">
        <v>2</v>
      </c>
      <c r="R30" s="9">
        <v>1</v>
      </c>
      <c r="S30" s="9">
        <v>1</v>
      </c>
      <c r="T30" s="9">
        <v>0</v>
      </c>
      <c r="U30" s="15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G30" t="str">
        <f t="shared" si="0"/>
        <v/>
      </c>
    </row>
    <row r="31" spans="1:33" ht="15" customHeight="1" outlineLevel="1" x14ac:dyDescent="0.3">
      <c r="A31" s="2" t="s">
        <v>38</v>
      </c>
      <c r="B31" s="2" t="s">
        <v>38</v>
      </c>
      <c r="C31" s="29">
        <v>656</v>
      </c>
      <c r="D31" s="29" t="s">
        <v>244</v>
      </c>
      <c r="E31" s="113">
        <v>44139</v>
      </c>
      <c r="F31" s="116">
        <v>44280</v>
      </c>
      <c r="G31" s="115">
        <v>46125</v>
      </c>
      <c r="H31" s="115">
        <v>45425</v>
      </c>
      <c r="I31" s="75"/>
      <c r="J31" s="65">
        <v>620210040</v>
      </c>
      <c r="K31" s="19" t="s">
        <v>376</v>
      </c>
      <c r="L31" s="10" t="s">
        <v>15</v>
      </c>
      <c r="M31" s="157">
        <v>3</v>
      </c>
      <c r="N31">
        <v>1</v>
      </c>
      <c r="O31">
        <v>1</v>
      </c>
      <c r="P31">
        <v>0</v>
      </c>
      <c r="Q31" s="159">
        <v>3</v>
      </c>
      <c r="R31" s="9">
        <v>1</v>
      </c>
      <c r="S31" s="9">
        <v>1</v>
      </c>
      <c r="T31" s="9">
        <v>0</v>
      </c>
      <c r="U31" s="15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G31" t="str">
        <f t="shared" si="0"/>
        <v/>
      </c>
    </row>
    <row r="32" spans="1:33" ht="15" customHeight="1" outlineLevel="1" x14ac:dyDescent="0.3">
      <c r="A32" s="2" t="s">
        <v>38</v>
      </c>
      <c r="B32" s="2" t="s">
        <v>38</v>
      </c>
      <c r="C32" s="29" t="s">
        <v>487</v>
      </c>
      <c r="D32" s="29" t="s">
        <v>488</v>
      </c>
      <c r="E32" s="113">
        <v>44657</v>
      </c>
      <c r="F32" s="116">
        <v>45036</v>
      </c>
      <c r="G32" s="115">
        <v>46914</v>
      </c>
      <c r="H32" s="115">
        <v>46183</v>
      </c>
      <c r="I32" s="75"/>
      <c r="J32" s="65">
        <v>620210080</v>
      </c>
      <c r="K32" s="3" t="s">
        <v>485</v>
      </c>
      <c r="L32" s="10" t="s">
        <v>15</v>
      </c>
      <c r="M32" s="157">
        <v>2</v>
      </c>
      <c r="N32">
        <v>1</v>
      </c>
      <c r="O32">
        <v>1</v>
      </c>
      <c r="P32">
        <v>0</v>
      </c>
      <c r="Q32" s="159">
        <v>2</v>
      </c>
      <c r="R32" s="9">
        <v>1</v>
      </c>
      <c r="S32" s="9">
        <v>1</v>
      </c>
      <c r="T32" s="9">
        <v>0</v>
      </c>
      <c r="U32" s="165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9">
        <v>0</v>
      </c>
      <c r="AB32" s="9">
        <v>0</v>
      </c>
      <c r="AC32" s="9">
        <v>0</v>
      </c>
      <c r="AD32" s="9">
        <v>0</v>
      </c>
      <c r="AG32" t="str">
        <f t="shared" si="0"/>
        <v/>
      </c>
    </row>
    <row r="33" spans="1:33" ht="15" customHeight="1" outlineLevel="1" x14ac:dyDescent="0.3">
      <c r="A33" s="2" t="s">
        <v>38</v>
      </c>
      <c r="B33" s="2" t="s">
        <v>38</v>
      </c>
      <c r="C33" s="29" t="s">
        <v>299</v>
      </c>
      <c r="D33" s="29" t="s">
        <v>300</v>
      </c>
      <c r="E33" s="113">
        <v>44901</v>
      </c>
      <c r="F33" s="116">
        <v>45120</v>
      </c>
      <c r="G33" s="115">
        <v>46991</v>
      </c>
      <c r="H33" s="115">
        <v>46260</v>
      </c>
      <c r="I33" s="75"/>
      <c r="J33" s="65">
        <v>620230060</v>
      </c>
      <c r="K33" s="3" t="s">
        <v>486</v>
      </c>
      <c r="L33" s="10" t="s">
        <v>15</v>
      </c>
      <c r="M33" s="157">
        <v>2</v>
      </c>
      <c r="N33">
        <v>1</v>
      </c>
      <c r="O33">
        <v>1</v>
      </c>
      <c r="P33">
        <v>0</v>
      </c>
      <c r="Q33" s="159">
        <v>2</v>
      </c>
      <c r="R33" s="9">
        <v>1</v>
      </c>
      <c r="S33" s="9">
        <v>1</v>
      </c>
      <c r="T33" s="9">
        <v>0</v>
      </c>
      <c r="U33" s="165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9">
        <v>0</v>
      </c>
      <c r="AB33" s="9">
        <v>0</v>
      </c>
      <c r="AC33" s="9">
        <v>0</v>
      </c>
      <c r="AD33" s="9">
        <v>0</v>
      </c>
      <c r="AG33" t="str">
        <f t="shared" si="0"/>
        <v/>
      </c>
    </row>
    <row r="34" spans="1:33" ht="15" customHeight="1" outlineLevel="1" x14ac:dyDescent="0.3">
      <c r="A34" s="22"/>
      <c r="B34" s="22" t="s">
        <v>38</v>
      </c>
      <c r="C34" s="29" t="s">
        <v>605</v>
      </c>
      <c r="D34" s="29" t="s">
        <v>277</v>
      </c>
      <c r="E34" s="113">
        <v>45642</v>
      </c>
      <c r="F34" s="116">
        <v>45575</v>
      </c>
      <c r="G34" s="115">
        <v>47474</v>
      </c>
      <c r="H34" s="115">
        <v>46743</v>
      </c>
      <c r="I34" s="74"/>
      <c r="J34" s="65">
        <v>620240130</v>
      </c>
      <c r="K34" s="3" t="s">
        <v>590</v>
      </c>
      <c r="L34" s="10" t="s">
        <v>15</v>
      </c>
      <c r="M34" s="157">
        <v>2</v>
      </c>
      <c r="N34">
        <v>2</v>
      </c>
      <c r="O34">
        <v>2</v>
      </c>
      <c r="P34">
        <v>0</v>
      </c>
      <c r="Q34" s="159">
        <v>2</v>
      </c>
      <c r="R34" s="9">
        <v>2</v>
      </c>
      <c r="S34" s="9">
        <v>2</v>
      </c>
      <c r="T34" s="9">
        <v>0</v>
      </c>
      <c r="U34" s="165">
        <v>0</v>
      </c>
      <c r="V34" s="73">
        <v>0</v>
      </c>
      <c r="W34" s="73">
        <v>0</v>
      </c>
      <c r="X34" s="73">
        <v>0</v>
      </c>
      <c r="Y34" s="73">
        <v>0</v>
      </c>
      <c r="Z34" s="73">
        <v>0</v>
      </c>
      <c r="AA34" s="9">
        <v>0</v>
      </c>
      <c r="AB34" s="9">
        <v>0</v>
      </c>
      <c r="AC34" s="9">
        <v>0</v>
      </c>
      <c r="AD34" s="9">
        <v>0</v>
      </c>
      <c r="AG34" t="str">
        <f t="shared" si="0"/>
        <v/>
      </c>
    </row>
    <row r="35" spans="1:33" ht="15" customHeight="1" x14ac:dyDescent="0.3">
      <c r="A35" s="7"/>
      <c r="B35" s="7"/>
      <c r="C35" s="29"/>
      <c r="D35" s="29"/>
      <c r="E35" s="117"/>
      <c r="F35" s="117"/>
      <c r="G35" s="113"/>
      <c r="H35" s="113"/>
      <c r="I35" s="25"/>
      <c r="J35" s="32"/>
      <c r="K35" s="11" t="s">
        <v>38</v>
      </c>
      <c r="L35" s="13">
        <f>COUNTA(L24:L34)</f>
        <v>11</v>
      </c>
      <c r="M35" s="158">
        <f t="shared" ref="M35:AD35" si="3">SUM(M24:M34)</f>
        <v>137</v>
      </c>
      <c r="N35" s="12">
        <f t="shared" si="3"/>
        <v>130</v>
      </c>
      <c r="O35" s="12">
        <f t="shared" si="3"/>
        <v>12</v>
      </c>
      <c r="P35" s="12">
        <f t="shared" si="3"/>
        <v>118</v>
      </c>
      <c r="Q35" s="158">
        <f t="shared" si="3"/>
        <v>137</v>
      </c>
      <c r="R35" s="12">
        <f t="shared" si="3"/>
        <v>130</v>
      </c>
      <c r="S35" s="12">
        <f t="shared" si="3"/>
        <v>12</v>
      </c>
      <c r="T35" s="12">
        <f t="shared" si="3"/>
        <v>118</v>
      </c>
      <c r="U35" s="158">
        <f t="shared" si="3"/>
        <v>968274</v>
      </c>
      <c r="V35" s="12">
        <f t="shared" si="3"/>
        <v>716000</v>
      </c>
      <c r="W35" s="12">
        <f t="shared" si="3"/>
        <v>0</v>
      </c>
      <c r="X35" s="12">
        <f t="shared" si="3"/>
        <v>0</v>
      </c>
      <c r="Y35" s="12">
        <f t="shared" si="3"/>
        <v>13</v>
      </c>
      <c r="Z35" s="12">
        <f t="shared" si="3"/>
        <v>5000</v>
      </c>
      <c r="AA35" s="12">
        <f t="shared" si="3"/>
        <v>0</v>
      </c>
      <c r="AB35" s="12">
        <f t="shared" si="3"/>
        <v>0</v>
      </c>
      <c r="AC35" s="12">
        <f t="shared" si="3"/>
        <v>54</v>
      </c>
      <c r="AD35" s="12">
        <f t="shared" si="3"/>
        <v>711000</v>
      </c>
      <c r="AG35" t="str">
        <f t="shared" si="0"/>
        <v/>
      </c>
    </row>
    <row r="36" spans="1:33" ht="15" customHeight="1" x14ac:dyDescent="0.3">
      <c r="A36" s="7"/>
      <c r="B36" s="7"/>
      <c r="C36" s="29"/>
      <c r="D36" s="29"/>
      <c r="E36" s="117"/>
      <c r="F36" s="117"/>
      <c r="G36" s="113"/>
      <c r="H36" s="113"/>
      <c r="I36" s="25"/>
      <c r="J36" s="32"/>
      <c r="K36" s="11"/>
      <c r="L36" s="13"/>
      <c r="M36" s="151"/>
      <c r="N36" s="13"/>
      <c r="O36" s="13"/>
      <c r="P36" s="13"/>
      <c r="Q36" s="158"/>
      <c r="R36" s="12"/>
      <c r="S36" s="12"/>
      <c r="T36" s="12"/>
      <c r="U36" s="158"/>
      <c r="V36" s="12"/>
      <c r="W36" s="12"/>
      <c r="X36" s="12"/>
      <c r="Y36" s="12"/>
      <c r="Z36" s="12"/>
      <c r="AA36" s="12"/>
      <c r="AB36" s="12"/>
      <c r="AC36" s="12"/>
      <c r="AD36" s="12"/>
      <c r="AG36" t="str">
        <f t="shared" si="0"/>
        <v/>
      </c>
    </row>
    <row r="37" spans="1:33" ht="15" customHeight="1" outlineLevel="1" x14ac:dyDescent="0.3">
      <c r="A37" s="7"/>
      <c r="B37" s="7"/>
      <c r="C37" s="29"/>
      <c r="D37" s="29"/>
      <c r="E37" s="117"/>
      <c r="F37" s="117"/>
      <c r="G37" s="113"/>
      <c r="H37" s="113"/>
      <c r="I37" s="25"/>
      <c r="J37" s="62" t="s">
        <v>11</v>
      </c>
      <c r="K37" s="8" t="s">
        <v>12</v>
      </c>
      <c r="L37" s="1"/>
      <c r="M37" s="152"/>
      <c r="N37" s="1"/>
      <c r="O37" s="1"/>
      <c r="P37" s="1"/>
      <c r="Q37" s="159"/>
      <c r="R37" s="9"/>
      <c r="S37" s="9"/>
      <c r="T37" s="9"/>
      <c r="U37" s="159"/>
      <c r="V37" s="9"/>
      <c r="W37" s="9"/>
      <c r="X37" s="9"/>
      <c r="Y37" s="9"/>
      <c r="Z37" s="9"/>
      <c r="AA37" s="9"/>
      <c r="AB37" s="9"/>
      <c r="AC37" s="9"/>
      <c r="AD37" s="106"/>
      <c r="AG37" t="str">
        <f t="shared" si="0"/>
        <v/>
      </c>
    </row>
    <row r="38" spans="1:33" ht="15" customHeight="1" outlineLevel="1" x14ac:dyDescent="0.3">
      <c r="A38" s="22" t="s">
        <v>306</v>
      </c>
      <c r="B38" s="2" t="s">
        <v>32</v>
      </c>
      <c r="C38" s="29" t="s">
        <v>36</v>
      </c>
      <c r="D38" s="29" t="s">
        <v>37</v>
      </c>
      <c r="E38" s="113">
        <v>43579</v>
      </c>
      <c r="F38" s="116">
        <v>43783</v>
      </c>
      <c r="G38" s="121">
        <v>46371</v>
      </c>
      <c r="H38" s="121">
        <v>44942</v>
      </c>
      <c r="I38" s="92"/>
      <c r="J38" s="76" t="s">
        <v>346</v>
      </c>
      <c r="K38" s="3" t="s">
        <v>347</v>
      </c>
      <c r="L38" s="10" t="s">
        <v>31</v>
      </c>
      <c r="M38" s="157">
        <v>0</v>
      </c>
      <c r="N38">
        <v>0</v>
      </c>
      <c r="O38">
        <v>0</v>
      </c>
      <c r="P38">
        <v>0</v>
      </c>
      <c r="Q38" s="159">
        <v>479</v>
      </c>
      <c r="R38" s="9">
        <v>479</v>
      </c>
      <c r="S38" s="9">
        <v>0</v>
      </c>
      <c r="T38" s="9">
        <v>479</v>
      </c>
      <c r="U38" s="159">
        <v>612842</v>
      </c>
      <c r="V38" s="9">
        <v>20600</v>
      </c>
      <c r="W38" s="9">
        <v>0</v>
      </c>
      <c r="X38" s="9">
        <v>0</v>
      </c>
      <c r="Y38" s="9">
        <v>52</v>
      </c>
      <c r="Z38" s="9">
        <v>20600</v>
      </c>
      <c r="AA38" s="9">
        <v>0</v>
      </c>
      <c r="AB38" s="9">
        <v>0</v>
      </c>
      <c r="AC38" s="9">
        <v>0</v>
      </c>
      <c r="AD38" s="9">
        <v>0</v>
      </c>
      <c r="AG38" t="str">
        <f t="shared" si="0"/>
        <v/>
      </c>
    </row>
    <row r="39" spans="1:33" ht="15" customHeight="1" outlineLevel="1" x14ac:dyDescent="0.3">
      <c r="A39" s="22" t="s">
        <v>306</v>
      </c>
      <c r="B39" s="2" t="s">
        <v>32</v>
      </c>
      <c r="C39" s="29" t="s">
        <v>36</v>
      </c>
      <c r="D39" s="29" t="s">
        <v>37</v>
      </c>
      <c r="E39" s="113">
        <v>44531</v>
      </c>
      <c r="F39" s="116">
        <v>44651</v>
      </c>
      <c r="G39" s="115">
        <v>46551</v>
      </c>
      <c r="H39" s="115">
        <v>45821</v>
      </c>
      <c r="I39" s="75"/>
      <c r="J39" s="29" t="s">
        <v>453</v>
      </c>
      <c r="K39" s="77" t="s">
        <v>415</v>
      </c>
      <c r="L39" s="10" t="s">
        <v>27</v>
      </c>
      <c r="M39" s="157">
        <v>0</v>
      </c>
      <c r="N39">
        <v>0</v>
      </c>
      <c r="O39">
        <v>0</v>
      </c>
      <c r="P39">
        <v>0</v>
      </c>
      <c r="Q39" s="150">
        <v>0</v>
      </c>
      <c r="R39" s="24">
        <v>0</v>
      </c>
      <c r="S39" s="24">
        <v>0</v>
      </c>
      <c r="T39" s="24">
        <v>0</v>
      </c>
      <c r="U39" s="166">
        <v>305090</v>
      </c>
      <c r="V39" s="78">
        <v>6382</v>
      </c>
      <c r="W39" s="78">
        <v>0</v>
      </c>
      <c r="X39" s="78">
        <v>0</v>
      </c>
      <c r="Y39" s="78">
        <v>0</v>
      </c>
      <c r="Z39" s="78">
        <v>0</v>
      </c>
      <c r="AA39" s="24">
        <v>0</v>
      </c>
      <c r="AB39" s="24">
        <v>0</v>
      </c>
      <c r="AC39" s="24">
        <v>18</v>
      </c>
      <c r="AD39" s="24">
        <v>6382</v>
      </c>
      <c r="AG39" t="str">
        <f t="shared" si="0"/>
        <v/>
      </c>
    </row>
    <row r="40" spans="1:33" ht="15" customHeight="1" outlineLevel="1" x14ac:dyDescent="0.3">
      <c r="A40" s="22" t="s">
        <v>306</v>
      </c>
      <c r="B40" s="22" t="s">
        <v>32</v>
      </c>
      <c r="C40" s="65">
        <v>637</v>
      </c>
      <c r="D40" s="29" t="s">
        <v>33</v>
      </c>
      <c r="E40" s="113">
        <v>45385</v>
      </c>
      <c r="F40" s="116">
        <v>45561</v>
      </c>
      <c r="G40" s="115">
        <v>47439</v>
      </c>
      <c r="H40" s="115">
        <v>45561</v>
      </c>
      <c r="I40" s="74"/>
      <c r="J40" s="65" t="s">
        <v>591</v>
      </c>
      <c r="K40" s="3" t="s">
        <v>592</v>
      </c>
      <c r="L40" s="88" t="s">
        <v>31</v>
      </c>
      <c r="M40" s="163">
        <v>265</v>
      </c>
      <c r="N40" s="21">
        <v>265</v>
      </c>
      <c r="O40" s="21">
        <v>0</v>
      </c>
      <c r="P40" s="21">
        <v>265</v>
      </c>
      <c r="Q40" s="163">
        <v>265</v>
      </c>
      <c r="R40" s="21">
        <v>265</v>
      </c>
      <c r="S40" s="21">
        <v>0</v>
      </c>
      <c r="T40" s="21">
        <v>265</v>
      </c>
      <c r="U40" s="163">
        <v>18627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G40" t="str">
        <f t="shared" si="0"/>
        <v/>
      </c>
    </row>
    <row r="41" spans="1:33" ht="15" customHeight="1" outlineLevel="1" x14ac:dyDescent="0.3">
      <c r="A41" s="22" t="s">
        <v>306</v>
      </c>
      <c r="B41" s="2" t="s">
        <v>32</v>
      </c>
      <c r="C41" s="29">
        <v>637</v>
      </c>
      <c r="D41" s="29" t="s">
        <v>33</v>
      </c>
      <c r="E41" s="113">
        <v>44385</v>
      </c>
      <c r="F41" s="116">
        <v>44504</v>
      </c>
      <c r="G41" s="115">
        <v>46403</v>
      </c>
      <c r="H41" s="115">
        <v>45673</v>
      </c>
      <c r="I41" s="75"/>
      <c r="J41" s="29" t="s">
        <v>404</v>
      </c>
      <c r="K41" s="77" t="s">
        <v>397</v>
      </c>
      <c r="L41" s="10" t="s">
        <v>31</v>
      </c>
      <c r="M41" s="157">
        <v>0</v>
      </c>
      <c r="N41">
        <v>0</v>
      </c>
      <c r="O41">
        <v>0</v>
      </c>
      <c r="P41">
        <v>0</v>
      </c>
      <c r="Q41" s="150">
        <v>250</v>
      </c>
      <c r="R41" s="24">
        <v>250</v>
      </c>
      <c r="S41" s="24">
        <v>0</v>
      </c>
      <c r="T41" s="24">
        <v>250</v>
      </c>
      <c r="U41" s="166">
        <v>52070</v>
      </c>
      <c r="V41" s="78">
        <v>0</v>
      </c>
      <c r="W41" s="78">
        <v>0</v>
      </c>
      <c r="X41" s="78">
        <v>0</v>
      </c>
      <c r="Y41" s="78">
        <v>0</v>
      </c>
      <c r="Z41" s="78">
        <v>0</v>
      </c>
      <c r="AA41" s="24">
        <v>0</v>
      </c>
      <c r="AB41" s="24">
        <v>0</v>
      </c>
      <c r="AC41" s="24">
        <v>0</v>
      </c>
      <c r="AD41" s="24">
        <v>0</v>
      </c>
      <c r="AG41" t="str">
        <f t="shared" si="0"/>
        <v/>
      </c>
    </row>
    <row r="42" spans="1:33" ht="15" customHeight="1" outlineLevel="1" x14ac:dyDescent="0.3">
      <c r="A42" s="22" t="s">
        <v>306</v>
      </c>
      <c r="B42" s="2" t="s">
        <v>32</v>
      </c>
      <c r="C42" s="29" t="s">
        <v>34</v>
      </c>
      <c r="D42" s="29" t="s">
        <v>35</v>
      </c>
      <c r="E42" s="18">
        <v>46071</v>
      </c>
      <c r="F42" s="20">
        <v>46086</v>
      </c>
      <c r="G42" s="26">
        <v>46387</v>
      </c>
      <c r="H42" s="26">
        <v>46752</v>
      </c>
      <c r="I42" s="26"/>
      <c r="J42" s="65" t="s">
        <v>767</v>
      </c>
      <c r="K42" s="3" t="s">
        <v>768</v>
      </c>
      <c r="L42" s="10" t="s">
        <v>31</v>
      </c>
      <c r="M42" s="157">
        <v>106</v>
      </c>
      <c r="N42">
        <v>106</v>
      </c>
      <c r="O42">
        <v>0</v>
      </c>
      <c r="P42">
        <v>106</v>
      </c>
      <c r="Q42" s="150">
        <v>106</v>
      </c>
      <c r="R42" s="24">
        <v>106</v>
      </c>
      <c r="S42" s="24">
        <v>0</v>
      </c>
      <c r="T42" s="24">
        <v>106</v>
      </c>
      <c r="U42" s="166">
        <v>5793</v>
      </c>
      <c r="V42" s="78">
        <v>5793</v>
      </c>
      <c r="W42" s="78">
        <v>0</v>
      </c>
      <c r="X42" s="78">
        <v>0</v>
      </c>
      <c r="Y42" s="78">
        <v>14</v>
      </c>
      <c r="Z42" s="78">
        <v>5793</v>
      </c>
      <c r="AA42" s="24">
        <v>0</v>
      </c>
      <c r="AB42" s="24">
        <v>0</v>
      </c>
      <c r="AC42" s="24">
        <v>0</v>
      </c>
      <c r="AD42" s="24">
        <v>0</v>
      </c>
      <c r="AG42" t="str">
        <f t="shared" si="0"/>
        <v/>
      </c>
    </row>
    <row r="43" spans="1:33" ht="15" customHeight="1" outlineLevel="1" x14ac:dyDescent="0.3">
      <c r="A43" s="22" t="s">
        <v>306</v>
      </c>
      <c r="B43" s="2" t="s">
        <v>32</v>
      </c>
      <c r="C43" s="29" t="s">
        <v>34</v>
      </c>
      <c r="D43" s="29" t="s">
        <v>35</v>
      </c>
      <c r="E43" s="113">
        <v>43578</v>
      </c>
      <c r="F43" s="116">
        <v>43664</v>
      </c>
      <c r="G43" s="115">
        <v>46228</v>
      </c>
      <c r="H43" s="115">
        <v>44798</v>
      </c>
      <c r="I43" s="75"/>
      <c r="J43" s="65">
        <v>120190060</v>
      </c>
      <c r="K43" s="22" t="s">
        <v>338</v>
      </c>
      <c r="L43" s="10" t="s">
        <v>31</v>
      </c>
      <c r="M43" s="157">
        <v>441</v>
      </c>
      <c r="N43">
        <v>441</v>
      </c>
      <c r="O43">
        <v>0</v>
      </c>
      <c r="P43">
        <v>441</v>
      </c>
      <c r="Q43" s="163">
        <v>441</v>
      </c>
      <c r="R43" s="21">
        <v>441</v>
      </c>
      <c r="S43" s="21">
        <v>0</v>
      </c>
      <c r="T43" s="21">
        <v>441</v>
      </c>
      <c r="U43" s="163">
        <v>20000</v>
      </c>
      <c r="V43" s="21">
        <v>2122</v>
      </c>
      <c r="W43" s="21">
        <v>0</v>
      </c>
      <c r="X43" s="21">
        <v>0</v>
      </c>
      <c r="Y43" s="21">
        <v>5</v>
      </c>
      <c r="Z43" s="21">
        <v>2122</v>
      </c>
      <c r="AA43" s="21">
        <v>0</v>
      </c>
      <c r="AB43" s="21">
        <v>0</v>
      </c>
      <c r="AC43" s="21">
        <v>0</v>
      </c>
      <c r="AD43" s="21">
        <v>0</v>
      </c>
      <c r="AG43" t="str">
        <f t="shared" si="0"/>
        <v/>
      </c>
    </row>
    <row r="44" spans="1:33" ht="15" customHeight="1" outlineLevel="1" x14ac:dyDescent="0.3">
      <c r="A44" s="22" t="s">
        <v>306</v>
      </c>
      <c r="B44" s="2" t="s">
        <v>32</v>
      </c>
      <c r="C44" s="29" t="s">
        <v>34</v>
      </c>
      <c r="D44" s="29" t="s">
        <v>35</v>
      </c>
      <c r="E44" s="113">
        <v>43649</v>
      </c>
      <c r="F44" s="116">
        <v>43944</v>
      </c>
      <c r="G44" s="115">
        <v>11092</v>
      </c>
      <c r="H44" s="115">
        <v>11123</v>
      </c>
      <c r="I44" s="75"/>
      <c r="J44" s="29">
        <v>120190240</v>
      </c>
      <c r="K44" s="3" t="s">
        <v>354</v>
      </c>
      <c r="L44" s="10" t="s">
        <v>31</v>
      </c>
      <c r="M44" s="157">
        <v>315</v>
      </c>
      <c r="N44">
        <v>315</v>
      </c>
      <c r="O44">
        <v>0</v>
      </c>
      <c r="P44">
        <v>315</v>
      </c>
      <c r="Q44" s="159">
        <v>1130</v>
      </c>
      <c r="R44" s="9">
        <v>1130</v>
      </c>
      <c r="S44" s="9">
        <v>0</v>
      </c>
      <c r="T44" s="9">
        <v>1130</v>
      </c>
      <c r="U44" s="159">
        <v>6000</v>
      </c>
      <c r="V44" s="9">
        <v>6000</v>
      </c>
      <c r="W44" s="9">
        <v>0</v>
      </c>
      <c r="X44" s="9">
        <v>0</v>
      </c>
      <c r="Y44" s="9">
        <v>15</v>
      </c>
      <c r="Z44" s="9">
        <v>6000</v>
      </c>
      <c r="AA44" s="9">
        <v>0</v>
      </c>
      <c r="AB44" s="9">
        <v>0</v>
      </c>
      <c r="AC44" s="9">
        <v>0</v>
      </c>
      <c r="AD44" s="9">
        <v>0</v>
      </c>
      <c r="AG44" t="str">
        <f t="shared" si="0"/>
        <v/>
      </c>
    </row>
    <row r="45" spans="1:33" ht="15" customHeight="1" outlineLevel="1" x14ac:dyDescent="0.3">
      <c r="A45" s="22" t="s">
        <v>306</v>
      </c>
      <c r="B45" s="2" t="s">
        <v>32</v>
      </c>
      <c r="C45" s="29" t="s">
        <v>34</v>
      </c>
      <c r="D45" s="29" t="s">
        <v>35</v>
      </c>
      <c r="E45" s="113">
        <v>44672</v>
      </c>
      <c r="F45" s="116">
        <v>44910</v>
      </c>
      <c r="G45" s="115">
        <v>46788</v>
      </c>
      <c r="H45" s="115">
        <v>46058</v>
      </c>
      <c r="I45" s="75"/>
      <c r="J45" s="29">
        <v>120220100</v>
      </c>
      <c r="K45" s="77" t="s">
        <v>439</v>
      </c>
      <c r="L45" s="10" t="s">
        <v>15</v>
      </c>
      <c r="M45" s="157">
        <v>372</v>
      </c>
      <c r="N45">
        <v>285</v>
      </c>
      <c r="O45">
        <v>0</v>
      </c>
      <c r="P45">
        <v>285</v>
      </c>
      <c r="Q45" s="150">
        <v>372</v>
      </c>
      <c r="R45" s="24">
        <v>285</v>
      </c>
      <c r="S45" s="24">
        <v>0</v>
      </c>
      <c r="T45" s="24">
        <v>285</v>
      </c>
      <c r="U45" s="166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24">
        <v>0</v>
      </c>
      <c r="AB45" s="24">
        <v>0</v>
      </c>
      <c r="AC45" s="24">
        <v>0</v>
      </c>
      <c r="AD45" s="24">
        <v>0</v>
      </c>
      <c r="AG45" t="str">
        <f t="shared" si="0"/>
        <v/>
      </c>
    </row>
    <row r="46" spans="1:33" s="33" customFormat="1" ht="15" customHeight="1" outlineLevel="1" x14ac:dyDescent="0.3">
      <c r="A46" s="22" t="s">
        <v>306</v>
      </c>
      <c r="B46" s="22" t="s">
        <v>32</v>
      </c>
      <c r="C46" s="65">
        <v>637</v>
      </c>
      <c r="D46" s="29" t="s">
        <v>33</v>
      </c>
      <c r="E46" s="113">
        <v>45190</v>
      </c>
      <c r="F46" s="116">
        <v>45358</v>
      </c>
      <c r="G46" s="115">
        <v>47235</v>
      </c>
      <c r="H46" s="115">
        <v>46504</v>
      </c>
      <c r="I46" s="74"/>
      <c r="J46" s="65">
        <v>120230020</v>
      </c>
      <c r="K46" s="22" t="s">
        <v>549</v>
      </c>
      <c r="L46" s="10" t="s">
        <v>31</v>
      </c>
      <c r="M46" s="157">
        <v>330</v>
      </c>
      <c r="N46">
        <v>330</v>
      </c>
      <c r="O46">
        <v>0</v>
      </c>
      <c r="P46">
        <v>330</v>
      </c>
      <c r="Q46" s="163">
        <v>330</v>
      </c>
      <c r="R46" s="21">
        <v>330</v>
      </c>
      <c r="S46" s="21">
        <v>0</v>
      </c>
      <c r="T46" s="21">
        <v>330</v>
      </c>
      <c r="U46" s="163">
        <v>11487</v>
      </c>
      <c r="V46" s="21">
        <v>9327</v>
      </c>
      <c r="W46" s="21">
        <v>0</v>
      </c>
      <c r="X46" s="21">
        <v>0</v>
      </c>
      <c r="Y46" s="21">
        <v>23</v>
      </c>
      <c r="Z46" s="21">
        <v>9327</v>
      </c>
      <c r="AA46" s="21">
        <v>0</v>
      </c>
      <c r="AB46" s="21">
        <v>0</v>
      </c>
      <c r="AC46" s="21">
        <v>0</v>
      </c>
      <c r="AD46" s="21">
        <v>0</v>
      </c>
      <c r="AG46" t="str">
        <f t="shared" si="0"/>
        <v/>
      </c>
    </row>
    <row r="47" spans="1:33" s="33" customFormat="1" ht="15" customHeight="1" outlineLevel="1" x14ac:dyDescent="0.3">
      <c r="A47" s="22" t="s">
        <v>306</v>
      </c>
      <c r="B47" s="2" t="s">
        <v>32</v>
      </c>
      <c r="C47" s="29" t="s">
        <v>34</v>
      </c>
      <c r="D47" s="29" t="s">
        <v>35</v>
      </c>
      <c r="E47" s="113">
        <v>45413</v>
      </c>
      <c r="F47" s="116">
        <v>45547</v>
      </c>
      <c r="G47" s="115">
        <v>47433</v>
      </c>
      <c r="H47" s="115">
        <v>46702</v>
      </c>
      <c r="I47" s="74"/>
      <c r="J47" s="29">
        <v>120240110</v>
      </c>
      <c r="K47" s="3" t="s">
        <v>593</v>
      </c>
      <c r="L47" s="10" t="s">
        <v>31</v>
      </c>
      <c r="M47" s="157">
        <v>53</v>
      </c>
      <c r="N47">
        <v>53</v>
      </c>
      <c r="O47">
        <v>0</v>
      </c>
      <c r="P47">
        <v>53</v>
      </c>
      <c r="Q47" s="159">
        <v>53</v>
      </c>
      <c r="R47" s="9">
        <v>53</v>
      </c>
      <c r="S47" s="9">
        <v>0</v>
      </c>
      <c r="T47" s="9">
        <v>53</v>
      </c>
      <c r="U47" s="159">
        <v>5469</v>
      </c>
      <c r="V47" s="9">
        <v>5469</v>
      </c>
      <c r="W47" s="9">
        <v>0</v>
      </c>
      <c r="X47" s="9">
        <v>0</v>
      </c>
      <c r="Y47" s="9">
        <v>13</v>
      </c>
      <c r="Z47" s="9">
        <v>5469</v>
      </c>
      <c r="AA47" s="9">
        <v>0</v>
      </c>
      <c r="AB47" s="9">
        <v>0</v>
      </c>
      <c r="AC47" s="9">
        <v>0</v>
      </c>
      <c r="AD47" s="9">
        <v>0</v>
      </c>
      <c r="AG47" t="str">
        <f t="shared" si="0"/>
        <v/>
      </c>
    </row>
    <row r="48" spans="1:33" s="33" customFormat="1" outlineLevel="1" x14ac:dyDescent="0.3">
      <c r="A48" s="22" t="s">
        <v>306</v>
      </c>
      <c r="B48" s="2" t="s">
        <v>32</v>
      </c>
      <c r="C48" s="29" t="s">
        <v>36</v>
      </c>
      <c r="D48" s="29" t="s">
        <v>37</v>
      </c>
      <c r="E48" s="133">
        <v>45512</v>
      </c>
      <c r="F48" s="113">
        <v>45673</v>
      </c>
      <c r="G48" s="116">
        <v>11031</v>
      </c>
      <c r="H48" s="115">
        <v>46826</v>
      </c>
      <c r="I48" s="75"/>
      <c r="J48" s="29">
        <v>120240070</v>
      </c>
      <c r="K48" s="3" t="s">
        <v>625</v>
      </c>
      <c r="L48" s="10" t="s">
        <v>31</v>
      </c>
      <c r="M48" s="157">
        <v>270</v>
      </c>
      <c r="N48">
        <v>270</v>
      </c>
      <c r="O48">
        <v>0</v>
      </c>
      <c r="P48">
        <v>270</v>
      </c>
      <c r="Q48" s="159">
        <v>270</v>
      </c>
      <c r="R48" s="9">
        <v>270</v>
      </c>
      <c r="S48" s="9">
        <v>0</v>
      </c>
      <c r="T48" s="9">
        <v>270</v>
      </c>
      <c r="U48" s="159">
        <v>6000</v>
      </c>
      <c r="V48" s="9">
        <v>6000</v>
      </c>
      <c r="W48" s="9">
        <v>0</v>
      </c>
      <c r="X48" s="9">
        <v>0</v>
      </c>
      <c r="Y48" s="9">
        <v>15</v>
      </c>
      <c r="Z48" s="9">
        <v>6000</v>
      </c>
      <c r="AA48" s="9">
        <v>0</v>
      </c>
      <c r="AB48" s="9">
        <v>0</v>
      </c>
      <c r="AC48" s="9">
        <v>0</v>
      </c>
      <c r="AD48" s="9">
        <v>0</v>
      </c>
      <c r="AG48" t="str">
        <f t="shared" si="0"/>
        <v/>
      </c>
    </row>
    <row r="49" spans="1:33" s="33" customFormat="1" outlineLevel="1" x14ac:dyDescent="0.3">
      <c r="A49" s="22" t="s">
        <v>306</v>
      </c>
      <c r="B49" s="2" t="s">
        <v>32</v>
      </c>
      <c r="C49" s="77">
        <v>663</v>
      </c>
      <c r="D49" s="29" t="s">
        <v>35</v>
      </c>
      <c r="E49" s="133">
        <v>45567</v>
      </c>
      <c r="F49" s="113">
        <v>45743</v>
      </c>
      <c r="G49" s="116">
        <v>11108</v>
      </c>
      <c r="H49" s="115">
        <v>46903</v>
      </c>
      <c r="I49" s="75"/>
      <c r="J49" s="29">
        <v>120250040</v>
      </c>
      <c r="K49" s="3" t="s">
        <v>626</v>
      </c>
      <c r="L49" s="10" t="s">
        <v>15</v>
      </c>
      <c r="M49" s="157">
        <v>227</v>
      </c>
      <c r="N49">
        <v>227</v>
      </c>
      <c r="O49">
        <v>0</v>
      </c>
      <c r="P49">
        <v>227</v>
      </c>
      <c r="Q49" s="159">
        <v>235</v>
      </c>
      <c r="R49" s="9">
        <v>235</v>
      </c>
      <c r="S49" s="9">
        <v>0</v>
      </c>
      <c r="T49" s="9">
        <v>235</v>
      </c>
      <c r="U49" s="15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G49" t="str">
        <f t="shared" si="0"/>
        <v/>
      </c>
    </row>
    <row r="50" spans="1:33" s="33" customFormat="1" outlineLevel="1" x14ac:dyDescent="0.3">
      <c r="A50" s="22" t="s">
        <v>306</v>
      </c>
      <c r="B50" s="22" t="s">
        <v>32</v>
      </c>
      <c r="C50" s="65">
        <v>637</v>
      </c>
      <c r="D50" s="29" t="s">
        <v>33</v>
      </c>
      <c r="E50" s="167">
        <v>45792</v>
      </c>
      <c r="F50" s="63">
        <v>45974</v>
      </c>
      <c r="G50" s="74">
        <v>47856</v>
      </c>
      <c r="H50" s="74">
        <v>47126</v>
      </c>
      <c r="I50" s="74"/>
      <c r="J50" s="29" t="s">
        <v>693</v>
      </c>
      <c r="K50" s="3" t="s">
        <v>694</v>
      </c>
      <c r="L50" s="170" t="s">
        <v>15</v>
      </c>
      <c r="M50" s="159">
        <v>172</v>
      </c>
      <c r="N50" s="9">
        <v>172</v>
      </c>
      <c r="O50" s="9">
        <v>0</v>
      </c>
      <c r="P50" s="9">
        <v>172</v>
      </c>
      <c r="Q50" s="159">
        <v>172</v>
      </c>
      <c r="R50" s="9">
        <v>172</v>
      </c>
      <c r="S50" s="9">
        <v>0</v>
      </c>
      <c r="T50" s="9">
        <v>172</v>
      </c>
      <c r="U50" s="15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G50"/>
    </row>
    <row r="51" spans="1:33" ht="15" customHeight="1" outlineLevel="1" x14ac:dyDescent="0.3">
      <c r="A51" s="22" t="s">
        <v>306</v>
      </c>
      <c r="B51" s="2" t="s">
        <v>32</v>
      </c>
      <c r="C51" s="29" t="s">
        <v>34</v>
      </c>
      <c r="D51" s="29" t="s">
        <v>35</v>
      </c>
      <c r="E51" s="113">
        <v>44488</v>
      </c>
      <c r="F51" s="116">
        <v>44609</v>
      </c>
      <c r="G51" s="115">
        <v>46449</v>
      </c>
      <c r="H51" s="115" t="s">
        <v>14</v>
      </c>
      <c r="I51" s="75"/>
      <c r="J51" s="29">
        <v>820220060</v>
      </c>
      <c r="K51" s="3" t="s">
        <v>416</v>
      </c>
      <c r="L51" s="10" t="s">
        <v>15</v>
      </c>
      <c r="M51" s="157">
        <v>102</v>
      </c>
      <c r="N51">
        <v>102</v>
      </c>
      <c r="O51">
        <v>0</v>
      </c>
      <c r="P51">
        <v>102</v>
      </c>
      <c r="Q51" s="159">
        <v>102</v>
      </c>
      <c r="R51" s="9">
        <v>102</v>
      </c>
      <c r="S51" s="9">
        <v>0</v>
      </c>
      <c r="T51" s="9">
        <v>102</v>
      </c>
      <c r="U51" s="159">
        <v>4351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G51" t="str">
        <f>IF(NOT(SUM(S51:T51))=R51,"Error", "")</f>
        <v/>
      </c>
    </row>
    <row r="52" spans="1:33" ht="15" customHeight="1" x14ac:dyDescent="0.3">
      <c r="A52" s="7"/>
      <c r="B52" s="7"/>
      <c r="C52" s="29"/>
      <c r="D52" s="29"/>
      <c r="E52" s="117"/>
      <c r="F52" s="117"/>
      <c r="G52" s="113"/>
      <c r="H52" s="113"/>
      <c r="I52" s="25"/>
      <c r="J52" s="32"/>
      <c r="K52" s="11" t="s">
        <v>306</v>
      </c>
      <c r="L52" s="13">
        <f>COUNTA(L38:L51)</f>
        <v>14</v>
      </c>
      <c r="M52" s="158">
        <f t="shared" ref="M52:AD52" si="4">SUM(M38:M51)</f>
        <v>2653</v>
      </c>
      <c r="N52" s="12">
        <f t="shared" si="4"/>
        <v>2566</v>
      </c>
      <c r="O52" s="12">
        <f t="shared" si="4"/>
        <v>0</v>
      </c>
      <c r="P52" s="12">
        <f t="shared" si="4"/>
        <v>2566</v>
      </c>
      <c r="Q52" s="158">
        <f t="shared" si="4"/>
        <v>4205</v>
      </c>
      <c r="R52" s="12">
        <f t="shared" si="4"/>
        <v>4118</v>
      </c>
      <c r="S52" s="12">
        <f t="shared" si="4"/>
        <v>0</v>
      </c>
      <c r="T52" s="12">
        <f t="shared" si="4"/>
        <v>4118</v>
      </c>
      <c r="U52" s="158">
        <f t="shared" si="4"/>
        <v>1047729</v>
      </c>
      <c r="V52" s="12">
        <f t="shared" si="4"/>
        <v>61693</v>
      </c>
      <c r="W52" s="12">
        <f t="shared" si="4"/>
        <v>0</v>
      </c>
      <c r="X52" s="12">
        <f t="shared" si="4"/>
        <v>0</v>
      </c>
      <c r="Y52" s="12">
        <f t="shared" si="4"/>
        <v>137</v>
      </c>
      <c r="Z52" s="12">
        <f t="shared" si="4"/>
        <v>55311</v>
      </c>
      <c r="AA52" s="12">
        <f t="shared" si="4"/>
        <v>0</v>
      </c>
      <c r="AB52" s="12">
        <f t="shared" si="4"/>
        <v>0</v>
      </c>
      <c r="AC52" s="12">
        <f t="shared" si="4"/>
        <v>18</v>
      </c>
      <c r="AD52" s="12">
        <f t="shared" si="4"/>
        <v>6382</v>
      </c>
      <c r="AG52" t="str">
        <f t="shared" si="0"/>
        <v/>
      </c>
    </row>
    <row r="53" spans="1:33" ht="15" customHeight="1" x14ac:dyDescent="0.3">
      <c r="A53" s="66"/>
      <c r="B53" s="66"/>
      <c r="C53" s="67"/>
      <c r="D53" s="67"/>
      <c r="E53" s="118"/>
      <c r="F53" s="118"/>
      <c r="G53" s="118"/>
      <c r="H53" s="118"/>
      <c r="I53" s="68"/>
      <c r="J53" s="69"/>
      <c r="K53" s="70"/>
      <c r="L53" s="79"/>
      <c r="M53" s="153"/>
      <c r="N53" s="79"/>
      <c r="O53" s="79"/>
      <c r="P53" s="79"/>
      <c r="Q53" s="161"/>
      <c r="R53" s="71"/>
      <c r="S53" s="71"/>
      <c r="T53" s="71"/>
      <c r="U53" s="161"/>
      <c r="V53" s="71"/>
      <c r="W53" s="71"/>
      <c r="X53" s="71"/>
      <c r="Y53" s="71"/>
      <c r="Z53" s="71"/>
      <c r="AA53" s="71"/>
      <c r="AB53" s="71"/>
      <c r="AC53" s="71"/>
      <c r="AD53" s="106"/>
      <c r="AG53" t="str">
        <f t="shared" si="0"/>
        <v/>
      </c>
    </row>
    <row r="54" spans="1:33" ht="15" customHeight="1" outlineLevel="1" x14ac:dyDescent="0.3">
      <c r="A54" s="7"/>
      <c r="B54" s="7"/>
      <c r="C54" s="29"/>
      <c r="D54" s="29"/>
      <c r="E54" s="117"/>
      <c r="F54" s="117"/>
      <c r="G54" s="113"/>
      <c r="H54" s="113"/>
      <c r="I54" s="25"/>
      <c r="J54" s="62" t="s">
        <v>11</v>
      </c>
      <c r="K54" s="8" t="s">
        <v>12</v>
      </c>
      <c r="L54" s="14"/>
      <c r="M54" s="149"/>
      <c r="N54" s="14"/>
      <c r="O54" s="14"/>
      <c r="P54" s="14"/>
      <c r="Q54" s="159"/>
      <c r="R54" s="9"/>
      <c r="S54" s="9"/>
      <c r="T54" s="9"/>
      <c r="U54" s="159"/>
      <c r="V54" s="9"/>
      <c r="W54" s="9"/>
      <c r="X54" s="9"/>
      <c r="Y54" s="9"/>
      <c r="Z54" s="9"/>
      <c r="AA54" s="9"/>
      <c r="AB54" s="9"/>
      <c r="AC54" s="9"/>
      <c r="AD54" s="106"/>
      <c r="AG54" t="str">
        <f t="shared" si="0"/>
        <v/>
      </c>
    </row>
    <row r="55" spans="1:33" ht="15" customHeight="1" outlineLevel="1" x14ac:dyDescent="0.3">
      <c r="A55" s="22" t="s">
        <v>44</v>
      </c>
      <c r="B55" s="22" t="s">
        <v>259</v>
      </c>
      <c r="C55" s="29" t="s">
        <v>518</v>
      </c>
      <c r="D55" s="29" t="s">
        <v>519</v>
      </c>
      <c r="E55" s="113">
        <v>44727</v>
      </c>
      <c r="F55" s="116">
        <v>45267</v>
      </c>
      <c r="G55" s="115">
        <v>47145</v>
      </c>
      <c r="H55" s="115">
        <v>46414</v>
      </c>
      <c r="I55" s="74"/>
      <c r="J55" s="29" t="s">
        <v>516</v>
      </c>
      <c r="K55" s="3" t="s">
        <v>517</v>
      </c>
      <c r="L55" s="10" t="s">
        <v>31</v>
      </c>
      <c r="M55" s="157">
        <v>2</v>
      </c>
      <c r="N55">
        <v>0</v>
      </c>
      <c r="O55">
        <v>0</v>
      </c>
      <c r="P55">
        <v>0</v>
      </c>
      <c r="Q55" s="159">
        <v>2</v>
      </c>
      <c r="R55" s="9">
        <v>0</v>
      </c>
      <c r="S55" s="9">
        <v>0</v>
      </c>
      <c r="T55" s="9">
        <v>0</v>
      </c>
      <c r="U55" s="159">
        <v>66667</v>
      </c>
      <c r="V55" s="9">
        <v>66667</v>
      </c>
      <c r="W55" s="9">
        <v>0</v>
      </c>
      <c r="X55" s="9">
        <v>0</v>
      </c>
      <c r="Y55" s="9">
        <v>0</v>
      </c>
      <c r="Z55" s="9">
        <v>0</v>
      </c>
      <c r="AA55" s="9">
        <v>117</v>
      </c>
      <c r="AB55" s="9">
        <v>66667</v>
      </c>
      <c r="AC55" s="9">
        <v>0</v>
      </c>
      <c r="AD55" s="9">
        <v>0</v>
      </c>
      <c r="AG55" t="str">
        <f t="shared" si="0"/>
        <v/>
      </c>
    </row>
    <row r="56" spans="1:33" ht="15" customHeight="1" x14ac:dyDescent="0.3">
      <c r="A56" s="7"/>
      <c r="B56" s="7"/>
      <c r="C56" s="29"/>
      <c r="D56" s="29"/>
      <c r="E56" s="117"/>
      <c r="F56" s="117"/>
      <c r="G56" s="113"/>
      <c r="H56" s="113"/>
      <c r="I56" s="25"/>
      <c r="J56" s="32"/>
      <c r="K56" s="11" t="s">
        <v>44</v>
      </c>
      <c r="L56" s="13">
        <f>COUNTA(L55:L55)</f>
        <v>1</v>
      </c>
      <c r="M56" s="158">
        <f t="shared" ref="M56:P56" si="5">SUM(M55:M55)</f>
        <v>2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58">
        <f t="shared" ref="Q56:AD56" si="6">SUM(Q55:Q55)</f>
        <v>2</v>
      </c>
      <c r="R56" s="12">
        <f t="shared" si="6"/>
        <v>0</v>
      </c>
      <c r="S56" s="12">
        <f t="shared" si="6"/>
        <v>0</v>
      </c>
      <c r="T56" s="12">
        <f t="shared" si="6"/>
        <v>0</v>
      </c>
      <c r="U56" s="158">
        <f t="shared" si="6"/>
        <v>66667</v>
      </c>
      <c r="V56" s="12">
        <f t="shared" si="6"/>
        <v>66667</v>
      </c>
      <c r="W56" s="12">
        <f t="shared" si="6"/>
        <v>0</v>
      </c>
      <c r="X56" s="12">
        <f t="shared" si="6"/>
        <v>0</v>
      </c>
      <c r="Y56" s="12">
        <f t="shared" si="6"/>
        <v>0</v>
      </c>
      <c r="Z56" s="12">
        <f t="shared" si="6"/>
        <v>0</v>
      </c>
      <c r="AA56" s="12">
        <f t="shared" si="6"/>
        <v>117</v>
      </c>
      <c r="AB56" s="12">
        <f t="shared" si="6"/>
        <v>66667</v>
      </c>
      <c r="AC56" s="12">
        <f t="shared" si="6"/>
        <v>0</v>
      </c>
      <c r="AD56" s="12">
        <f t="shared" si="6"/>
        <v>0</v>
      </c>
      <c r="AG56" t="str">
        <f t="shared" si="0"/>
        <v/>
      </c>
    </row>
    <row r="57" spans="1:33" ht="15" customHeight="1" x14ac:dyDescent="0.3">
      <c r="A57" s="7"/>
      <c r="B57" s="7"/>
      <c r="C57" s="29"/>
      <c r="D57" s="29"/>
      <c r="E57" s="117"/>
      <c r="F57" s="117"/>
      <c r="G57" s="113"/>
      <c r="H57" s="113"/>
      <c r="I57" s="25"/>
      <c r="J57" s="32"/>
      <c r="K57" s="11"/>
      <c r="L57" s="13"/>
      <c r="M57" s="151"/>
      <c r="N57" s="13"/>
      <c r="O57" s="13"/>
      <c r="P57" s="13"/>
      <c r="Q57" s="158"/>
      <c r="R57" s="12"/>
      <c r="S57" s="12"/>
      <c r="T57" s="12"/>
      <c r="U57" s="158"/>
      <c r="V57" s="12"/>
      <c r="W57" s="12"/>
      <c r="X57" s="12"/>
      <c r="Y57" s="12"/>
      <c r="Z57" s="12"/>
      <c r="AA57" s="12"/>
      <c r="AB57" s="12"/>
      <c r="AC57" s="12"/>
      <c r="AD57" s="12"/>
      <c r="AG57" t="str">
        <f t="shared" si="0"/>
        <v/>
      </c>
    </row>
    <row r="58" spans="1:33" ht="15" customHeight="1" outlineLevel="1" x14ac:dyDescent="0.3">
      <c r="A58" s="7"/>
      <c r="B58" s="7"/>
      <c r="C58" s="29"/>
      <c r="D58" s="29"/>
      <c r="E58" s="117"/>
      <c r="F58" s="117"/>
      <c r="G58" s="113"/>
      <c r="H58" s="113"/>
      <c r="I58" s="25"/>
      <c r="J58" s="62" t="s">
        <v>11</v>
      </c>
      <c r="K58" s="8" t="s">
        <v>12</v>
      </c>
      <c r="L58" s="13"/>
      <c r="M58" s="151"/>
      <c r="N58" s="13"/>
      <c r="O58" s="13"/>
      <c r="P58" s="13"/>
      <c r="Q58" s="158"/>
      <c r="R58" s="12"/>
      <c r="S58" s="12"/>
      <c r="T58" s="12"/>
      <c r="U58" s="158"/>
      <c r="V58" s="12"/>
      <c r="W58" s="12"/>
      <c r="X58" s="12"/>
      <c r="Y58" s="12"/>
      <c r="Z58" s="12"/>
      <c r="AA58" s="12"/>
      <c r="AB58" s="12"/>
      <c r="AC58" s="12"/>
      <c r="AD58" s="12"/>
      <c r="AG58" t="str">
        <f t="shared" si="0"/>
        <v/>
      </c>
    </row>
    <row r="59" spans="1:33" outlineLevel="1" x14ac:dyDescent="0.3">
      <c r="A59" s="11" t="s">
        <v>298</v>
      </c>
      <c r="B59" s="63" t="s">
        <v>627</v>
      </c>
      <c r="C59" s="29" t="s">
        <v>86</v>
      </c>
      <c r="D59" s="29" t="s">
        <v>87</v>
      </c>
      <c r="E59" s="116">
        <v>45412</v>
      </c>
      <c r="F59" s="116">
        <v>45666</v>
      </c>
      <c r="G59" s="115">
        <v>11017</v>
      </c>
      <c r="H59" s="115">
        <v>46811</v>
      </c>
      <c r="I59" s="74"/>
      <c r="J59" s="65">
        <v>120240160</v>
      </c>
      <c r="K59" s="3" t="s">
        <v>628</v>
      </c>
      <c r="L59" s="10" t="s">
        <v>27</v>
      </c>
      <c r="M59" s="157">
        <v>0</v>
      </c>
      <c r="N59">
        <v>0</v>
      </c>
      <c r="O59">
        <v>0</v>
      </c>
      <c r="P59">
        <v>0</v>
      </c>
      <c r="Q59" s="159">
        <v>0</v>
      </c>
      <c r="R59" s="9">
        <v>0</v>
      </c>
      <c r="S59" s="9">
        <v>0</v>
      </c>
      <c r="T59" s="9">
        <v>0</v>
      </c>
      <c r="U59" s="159">
        <v>5919</v>
      </c>
      <c r="V59" s="9">
        <v>5919</v>
      </c>
      <c r="W59" s="9">
        <v>0</v>
      </c>
      <c r="X59" s="9">
        <v>0</v>
      </c>
      <c r="Y59" s="9">
        <v>15</v>
      </c>
      <c r="Z59" s="9">
        <v>5919</v>
      </c>
      <c r="AA59" s="9">
        <v>0</v>
      </c>
      <c r="AB59" s="9">
        <v>0</v>
      </c>
      <c r="AC59" s="9">
        <v>0</v>
      </c>
      <c r="AD59" s="9">
        <v>0</v>
      </c>
      <c r="AG59" t="str">
        <f t="shared" si="0"/>
        <v/>
      </c>
    </row>
    <row r="60" spans="1:33" ht="15" customHeight="1" x14ac:dyDescent="0.3">
      <c r="A60" s="7"/>
      <c r="B60" s="7"/>
      <c r="C60" s="29"/>
      <c r="D60" s="29"/>
      <c r="E60" s="117"/>
      <c r="F60" s="117"/>
      <c r="G60" s="113"/>
      <c r="H60" s="113"/>
      <c r="I60" s="25"/>
      <c r="J60" s="32"/>
      <c r="K60" s="11" t="s">
        <v>298</v>
      </c>
      <c r="L60" s="13">
        <f>COUNTA(L59:L59)</f>
        <v>1</v>
      </c>
      <c r="M60" s="158">
        <f t="shared" ref="M60:P60" si="7">SUM(M59:M59)</f>
        <v>0</v>
      </c>
      <c r="N60" s="12">
        <f t="shared" si="7"/>
        <v>0</v>
      </c>
      <c r="O60" s="12">
        <f t="shared" si="7"/>
        <v>0</v>
      </c>
      <c r="P60" s="12">
        <f t="shared" si="7"/>
        <v>0</v>
      </c>
      <c r="Q60" s="158">
        <f t="shared" ref="Q60:AD60" si="8">SUM(Q59:Q59)</f>
        <v>0</v>
      </c>
      <c r="R60" s="12">
        <f t="shared" si="8"/>
        <v>0</v>
      </c>
      <c r="S60" s="12">
        <f t="shared" si="8"/>
        <v>0</v>
      </c>
      <c r="T60" s="12">
        <f t="shared" si="8"/>
        <v>0</v>
      </c>
      <c r="U60" s="158">
        <f t="shared" si="8"/>
        <v>5919</v>
      </c>
      <c r="V60" s="12">
        <f t="shared" si="8"/>
        <v>5919</v>
      </c>
      <c r="W60" s="12">
        <f t="shared" si="8"/>
        <v>0</v>
      </c>
      <c r="X60" s="12">
        <f t="shared" si="8"/>
        <v>0</v>
      </c>
      <c r="Y60" s="12">
        <f t="shared" si="8"/>
        <v>15</v>
      </c>
      <c r="Z60" s="12">
        <f t="shared" si="8"/>
        <v>5919</v>
      </c>
      <c r="AA60" s="12">
        <f t="shared" si="8"/>
        <v>0</v>
      </c>
      <c r="AB60" s="12">
        <f t="shared" si="8"/>
        <v>0</v>
      </c>
      <c r="AC60" s="12">
        <f t="shared" si="8"/>
        <v>0</v>
      </c>
      <c r="AD60" s="12">
        <f t="shared" si="8"/>
        <v>0</v>
      </c>
      <c r="AG60" t="str">
        <f t="shared" si="0"/>
        <v/>
      </c>
    </row>
    <row r="61" spans="1:33" ht="15" customHeight="1" x14ac:dyDescent="0.3">
      <c r="A61" s="7"/>
      <c r="B61" s="7"/>
      <c r="C61" s="29"/>
      <c r="D61" s="29"/>
      <c r="E61" s="117"/>
      <c r="F61" s="117"/>
      <c r="G61" s="113"/>
      <c r="H61" s="113"/>
      <c r="I61" s="25"/>
      <c r="J61" s="86"/>
      <c r="K61" s="33"/>
      <c r="L61" s="33"/>
      <c r="M61" s="154"/>
      <c r="N61" s="33"/>
      <c r="O61" s="33"/>
      <c r="P61" s="33"/>
      <c r="Q61" s="164"/>
      <c r="R61" s="106"/>
      <c r="S61" s="106"/>
      <c r="T61" s="106"/>
      <c r="U61" s="164"/>
      <c r="V61" s="106"/>
      <c r="W61" s="106"/>
      <c r="X61" s="106"/>
      <c r="Y61" s="106"/>
      <c r="Z61" s="106"/>
      <c r="AA61" s="106"/>
      <c r="AB61" s="106"/>
      <c r="AC61" s="106"/>
      <c r="AD61" s="106"/>
      <c r="AG61" t="str">
        <f t="shared" si="0"/>
        <v/>
      </c>
    </row>
    <row r="62" spans="1:33" ht="15" customHeight="1" outlineLevel="1" x14ac:dyDescent="0.3">
      <c r="A62" s="7"/>
      <c r="B62" s="7"/>
      <c r="C62" s="29"/>
      <c r="D62" s="29"/>
      <c r="E62" s="117"/>
      <c r="F62" s="117"/>
      <c r="G62" s="113"/>
      <c r="H62" s="113"/>
      <c r="I62" s="25"/>
      <c r="J62" s="62" t="s">
        <v>11</v>
      </c>
      <c r="K62" s="8" t="s">
        <v>12</v>
      </c>
      <c r="L62" s="14"/>
      <c r="M62" s="149"/>
      <c r="N62" s="14"/>
      <c r="O62" s="14"/>
      <c r="P62" s="14"/>
      <c r="Q62" s="159"/>
      <c r="R62" s="9"/>
      <c r="S62" s="9"/>
      <c r="T62" s="9"/>
      <c r="U62" s="159"/>
      <c r="V62" s="9"/>
      <c r="W62" s="9"/>
      <c r="X62" s="9"/>
      <c r="Y62" s="9"/>
      <c r="Z62" s="9"/>
      <c r="AA62" s="9"/>
      <c r="AB62" s="9"/>
      <c r="AC62" s="9"/>
      <c r="AD62" s="106"/>
      <c r="AG62" t="str">
        <f t="shared" si="0"/>
        <v/>
      </c>
    </row>
    <row r="63" spans="1:33" s="33" customFormat="1" ht="15" customHeight="1" outlineLevel="1" x14ac:dyDescent="0.3">
      <c r="A63" s="2" t="s">
        <v>50</v>
      </c>
      <c r="B63" s="2" t="s">
        <v>38</v>
      </c>
      <c r="C63" s="29" t="s">
        <v>317</v>
      </c>
      <c r="D63" s="29" t="s">
        <v>318</v>
      </c>
      <c r="E63" s="113">
        <v>44700</v>
      </c>
      <c r="F63" s="116">
        <v>44994</v>
      </c>
      <c r="G63" s="115">
        <v>11819</v>
      </c>
      <c r="H63" s="115">
        <v>47248</v>
      </c>
      <c r="I63" s="75"/>
      <c r="J63" s="65">
        <v>120220130</v>
      </c>
      <c r="K63" s="19" t="s">
        <v>461</v>
      </c>
      <c r="L63" s="10" t="s">
        <v>15</v>
      </c>
      <c r="M63" s="157">
        <v>147</v>
      </c>
      <c r="N63">
        <v>120</v>
      </c>
      <c r="O63">
        <v>120</v>
      </c>
      <c r="P63">
        <v>0</v>
      </c>
      <c r="Q63" s="159">
        <v>147</v>
      </c>
      <c r="R63" s="9">
        <v>120</v>
      </c>
      <c r="S63" s="9">
        <v>120</v>
      </c>
      <c r="T63" s="33">
        <v>0</v>
      </c>
      <c r="U63" s="15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G63" t="str">
        <f>IF(NOT(SUM(S63:S63))=R63,"Error", "")</f>
        <v/>
      </c>
    </row>
    <row r="64" spans="1:33" ht="15" customHeight="1" outlineLevel="1" x14ac:dyDescent="0.3">
      <c r="A64" s="2" t="s">
        <v>50</v>
      </c>
      <c r="B64" s="2" t="s">
        <v>38</v>
      </c>
      <c r="C64" s="29" t="s">
        <v>317</v>
      </c>
      <c r="D64" s="29" t="s">
        <v>318</v>
      </c>
      <c r="E64" s="113">
        <v>45211</v>
      </c>
      <c r="F64" s="116">
        <v>45267</v>
      </c>
      <c r="G64" s="115">
        <v>47161</v>
      </c>
      <c r="H64" s="115">
        <v>46430</v>
      </c>
      <c r="I64" s="74"/>
      <c r="J64" s="29">
        <v>120230110</v>
      </c>
      <c r="K64" s="77" t="s">
        <v>520</v>
      </c>
      <c r="L64" s="10" t="s">
        <v>31</v>
      </c>
      <c r="M64" s="157">
        <v>0</v>
      </c>
      <c r="N64">
        <v>0</v>
      </c>
      <c r="O64">
        <v>0</v>
      </c>
      <c r="P64">
        <v>0</v>
      </c>
      <c r="Q64" s="150">
        <v>220</v>
      </c>
      <c r="R64" s="24">
        <v>220</v>
      </c>
      <c r="S64" s="24">
        <v>0</v>
      </c>
      <c r="T64" s="24">
        <v>220</v>
      </c>
      <c r="U64" s="150">
        <v>19000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G64" t="str">
        <f t="shared" si="0"/>
        <v/>
      </c>
    </row>
    <row r="65" spans="1:33" ht="15" customHeight="1" x14ac:dyDescent="0.3">
      <c r="A65" s="7"/>
      <c r="B65" s="7"/>
      <c r="C65" s="29"/>
      <c r="D65" s="29"/>
      <c r="E65" s="117"/>
      <c r="F65" s="117"/>
      <c r="G65" s="113"/>
      <c r="H65" s="113"/>
      <c r="I65" s="25"/>
      <c r="J65" s="93"/>
      <c r="K65" s="11" t="s">
        <v>50</v>
      </c>
      <c r="L65" s="13">
        <f>COUNTA(L63:L64)</f>
        <v>2</v>
      </c>
      <c r="M65" s="158">
        <f>SUM(M63:M64)</f>
        <v>147</v>
      </c>
      <c r="N65" s="12">
        <f t="shared" ref="N65:P65" si="9">SUM(N63:N64)</f>
        <v>120</v>
      </c>
      <c r="O65" s="12">
        <f t="shared" si="9"/>
        <v>120</v>
      </c>
      <c r="P65" s="12">
        <f t="shared" si="9"/>
        <v>0</v>
      </c>
      <c r="Q65" s="158">
        <f>SUM(Q63:Q64)</f>
        <v>367</v>
      </c>
      <c r="R65" s="12">
        <f t="shared" ref="R65:AD65" si="10">SUM(R63:R64)</f>
        <v>340</v>
      </c>
      <c r="S65" s="12">
        <f>SUM(S63:S64)</f>
        <v>120</v>
      </c>
      <c r="T65" s="12">
        <f t="shared" si="10"/>
        <v>220</v>
      </c>
      <c r="U65" s="158">
        <f t="shared" si="10"/>
        <v>19000</v>
      </c>
      <c r="V65" s="12">
        <f t="shared" si="10"/>
        <v>0</v>
      </c>
      <c r="W65" s="12">
        <f t="shared" si="10"/>
        <v>0</v>
      </c>
      <c r="X65" s="12">
        <f t="shared" si="10"/>
        <v>0</v>
      </c>
      <c r="Y65" s="12">
        <f t="shared" si="10"/>
        <v>0</v>
      </c>
      <c r="Z65" s="12">
        <f t="shared" si="10"/>
        <v>0</v>
      </c>
      <c r="AA65" s="12">
        <f t="shared" si="10"/>
        <v>0</v>
      </c>
      <c r="AB65" s="12">
        <f t="shared" si="10"/>
        <v>0</v>
      </c>
      <c r="AC65" s="12">
        <f t="shared" si="10"/>
        <v>0</v>
      </c>
      <c r="AD65" s="12">
        <f t="shared" si="10"/>
        <v>0</v>
      </c>
      <c r="AG65" t="str">
        <f t="shared" si="0"/>
        <v/>
      </c>
    </row>
    <row r="66" spans="1:33" ht="15" customHeight="1" x14ac:dyDescent="0.3">
      <c r="A66" s="66"/>
      <c r="B66" s="66"/>
      <c r="C66" s="67"/>
      <c r="D66" s="67"/>
      <c r="E66" s="118"/>
      <c r="F66" s="118"/>
      <c r="G66" s="118"/>
      <c r="H66" s="118"/>
      <c r="I66" s="68"/>
      <c r="J66" s="67"/>
      <c r="K66" s="70"/>
      <c r="L66" s="79"/>
      <c r="M66" s="153"/>
      <c r="N66" s="79"/>
      <c r="O66" s="79"/>
      <c r="P66" s="79"/>
      <c r="Q66" s="161"/>
      <c r="R66" s="71"/>
      <c r="S66" s="71"/>
      <c r="T66" s="71"/>
      <c r="U66" s="161"/>
      <c r="V66" s="71"/>
      <c r="W66" s="71"/>
      <c r="X66" s="71"/>
      <c r="Y66" s="71"/>
      <c r="Z66" s="71"/>
      <c r="AA66" s="71"/>
      <c r="AB66" s="71"/>
      <c r="AC66" s="71"/>
      <c r="AD66" s="106"/>
      <c r="AG66" t="str">
        <f t="shared" si="0"/>
        <v/>
      </c>
    </row>
    <row r="67" spans="1:33" ht="15" customHeight="1" outlineLevel="1" x14ac:dyDescent="0.3">
      <c r="A67" s="7"/>
      <c r="B67" s="7"/>
      <c r="C67" s="29"/>
      <c r="D67" s="29"/>
      <c r="E67" s="117"/>
      <c r="F67" s="117"/>
      <c r="G67" s="113"/>
      <c r="H67" s="113"/>
      <c r="I67" s="25"/>
      <c r="J67" s="72" t="s">
        <v>11</v>
      </c>
      <c r="K67" s="8" t="s">
        <v>12</v>
      </c>
      <c r="L67" s="14"/>
      <c r="M67" s="149"/>
      <c r="N67" s="14"/>
      <c r="O67" s="14"/>
      <c r="P67" s="14"/>
      <c r="Q67" s="159"/>
      <c r="R67" s="9"/>
      <c r="S67" s="9"/>
      <c r="T67" s="9"/>
      <c r="U67" s="159"/>
      <c r="V67" s="9"/>
      <c r="W67" s="9"/>
      <c r="X67" s="9"/>
      <c r="Y67" s="9"/>
      <c r="Z67" s="9"/>
      <c r="AA67" s="9"/>
      <c r="AB67" s="9"/>
      <c r="AC67" s="9"/>
      <c r="AD67" s="106"/>
      <c r="AG67" t="str">
        <f t="shared" ref="AG67:AG131" si="11">IF(NOT(SUM(S67:T67))=R67,"Error", "")</f>
        <v/>
      </c>
    </row>
    <row r="68" spans="1:33" ht="15" customHeight="1" outlineLevel="1" x14ac:dyDescent="0.3">
      <c r="A68" s="2" t="s">
        <v>45</v>
      </c>
      <c r="B68" s="2" t="s">
        <v>45</v>
      </c>
      <c r="C68" s="29" t="s">
        <v>51</v>
      </c>
      <c r="D68" s="29" t="s">
        <v>52</v>
      </c>
      <c r="E68" s="113">
        <v>34661</v>
      </c>
      <c r="F68" s="116">
        <v>42453</v>
      </c>
      <c r="G68" s="122">
        <v>47203</v>
      </c>
      <c r="H68" s="122">
        <v>46502</v>
      </c>
      <c r="I68" s="80"/>
      <c r="J68" s="29" t="s">
        <v>550</v>
      </c>
      <c r="K68" s="3" t="s">
        <v>53</v>
      </c>
      <c r="L68" s="10" t="s">
        <v>31</v>
      </c>
      <c r="M68" s="157">
        <v>1295</v>
      </c>
      <c r="N68">
        <v>197</v>
      </c>
      <c r="O68">
        <v>8</v>
      </c>
      <c r="P68">
        <v>189</v>
      </c>
      <c r="Q68" s="159">
        <v>1295</v>
      </c>
      <c r="R68" s="9">
        <v>197</v>
      </c>
      <c r="S68" s="9">
        <v>8</v>
      </c>
      <c r="T68" s="9">
        <v>189</v>
      </c>
      <c r="U68" s="159">
        <v>106920</v>
      </c>
      <c r="V68" s="9">
        <v>106919</v>
      </c>
      <c r="W68" s="9">
        <v>238</v>
      </c>
      <c r="X68" s="9">
        <v>76640</v>
      </c>
      <c r="Y68" s="9">
        <v>76</v>
      </c>
      <c r="Z68" s="9">
        <v>30279</v>
      </c>
      <c r="AA68" s="9">
        <v>0</v>
      </c>
      <c r="AB68" s="9">
        <v>0</v>
      </c>
      <c r="AC68" s="9">
        <v>0</v>
      </c>
      <c r="AD68" s="9">
        <v>0</v>
      </c>
      <c r="AG68" t="str">
        <f t="shared" si="11"/>
        <v/>
      </c>
    </row>
    <row r="69" spans="1:33" s="33" customFormat="1" ht="15" customHeight="1" outlineLevel="1" x14ac:dyDescent="0.3">
      <c r="A69" s="2" t="s">
        <v>45</v>
      </c>
      <c r="B69" s="2" t="s">
        <v>45</v>
      </c>
      <c r="C69" s="29" t="s">
        <v>56</v>
      </c>
      <c r="D69" s="29" t="s">
        <v>57</v>
      </c>
      <c r="E69" s="113">
        <v>41820</v>
      </c>
      <c r="F69" s="116">
        <v>41977</v>
      </c>
      <c r="G69" s="122">
        <v>46332</v>
      </c>
      <c r="H69" s="122">
        <v>11006</v>
      </c>
      <c r="I69" s="80"/>
      <c r="J69" s="29" t="s">
        <v>472</v>
      </c>
      <c r="K69" s="3" t="s">
        <v>58</v>
      </c>
      <c r="L69" s="10" t="s">
        <v>31</v>
      </c>
      <c r="M69" s="157">
        <v>2386</v>
      </c>
      <c r="N69">
        <v>27</v>
      </c>
      <c r="O69">
        <v>27</v>
      </c>
      <c r="P69">
        <v>0</v>
      </c>
      <c r="Q69" s="159">
        <v>2386</v>
      </c>
      <c r="R69" s="9">
        <v>27</v>
      </c>
      <c r="S69" s="9">
        <v>27</v>
      </c>
      <c r="T69" s="9">
        <v>0</v>
      </c>
      <c r="U69" s="159">
        <v>2420000</v>
      </c>
      <c r="V69" s="9">
        <v>1865862</v>
      </c>
      <c r="W69" s="9">
        <v>7170</v>
      </c>
      <c r="X69" s="9">
        <v>1792620</v>
      </c>
      <c r="Y69" s="9">
        <v>184</v>
      </c>
      <c r="Z69" s="9">
        <v>73242</v>
      </c>
      <c r="AA69" s="9">
        <v>0</v>
      </c>
      <c r="AB69" s="9">
        <v>0</v>
      </c>
      <c r="AC69" s="9">
        <v>0</v>
      </c>
      <c r="AD69" s="9">
        <v>0</v>
      </c>
      <c r="AG69" t="str">
        <f t="shared" si="11"/>
        <v/>
      </c>
    </row>
    <row r="70" spans="1:33" ht="15" customHeight="1" outlineLevel="1" x14ac:dyDescent="0.3">
      <c r="A70" s="2" t="s">
        <v>45</v>
      </c>
      <c r="B70" s="2" t="s">
        <v>45</v>
      </c>
      <c r="C70" s="29" t="s">
        <v>47</v>
      </c>
      <c r="D70" s="29" t="s">
        <v>48</v>
      </c>
      <c r="E70" s="113">
        <v>38170</v>
      </c>
      <c r="F70" s="116">
        <v>38442</v>
      </c>
      <c r="G70" s="122">
        <v>47192</v>
      </c>
      <c r="H70" s="122">
        <v>47223</v>
      </c>
      <c r="I70" s="80"/>
      <c r="J70" s="29">
        <v>120050030</v>
      </c>
      <c r="K70" s="3" t="s">
        <v>59</v>
      </c>
      <c r="L70" s="10" t="s">
        <v>15</v>
      </c>
      <c r="M70" s="157">
        <v>253</v>
      </c>
      <c r="N70">
        <v>250</v>
      </c>
      <c r="O70">
        <v>250</v>
      </c>
      <c r="P70">
        <v>0</v>
      </c>
      <c r="Q70" s="159">
        <v>253</v>
      </c>
      <c r="R70" s="9">
        <v>250</v>
      </c>
      <c r="S70" s="9">
        <v>250</v>
      </c>
      <c r="T70" s="9">
        <v>0</v>
      </c>
      <c r="U70" s="15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G70" t="str">
        <f t="shared" si="11"/>
        <v/>
      </c>
    </row>
    <row r="71" spans="1:33" ht="15" customHeight="1" outlineLevel="1" x14ac:dyDescent="0.3">
      <c r="A71" s="2" t="s">
        <v>45</v>
      </c>
      <c r="B71" s="2" t="s">
        <v>45</v>
      </c>
      <c r="C71" s="29" t="s">
        <v>351</v>
      </c>
      <c r="D71" s="29" t="s">
        <v>352</v>
      </c>
      <c r="E71" s="113">
        <v>43769</v>
      </c>
      <c r="F71" s="116">
        <v>43888</v>
      </c>
      <c r="G71" s="115">
        <v>45720</v>
      </c>
      <c r="H71" s="115">
        <v>45751</v>
      </c>
      <c r="I71" s="75"/>
      <c r="J71" s="29">
        <v>120200040</v>
      </c>
      <c r="K71" s="3" t="s">
        <v>350</v>
      </c>
      <c r="L71" s="10" t="s">
        <v>27</v>
      </c>
      <c r="M71" s="157">
        <v>0</v>
      </c>
      <c r="N71">
        <v>0</v>
      </c>
      <c r="O71">
        <v>0</v>
      </c>
      <c r="P71">
        <v>0</v>
      </c>
      <c r="Q71" s="159">
        <v>0</v>
      </c>
      <c r="R71" s="9">
        <v>0</v>
      </c>
      <c r="S71" s="9">
        <v>0</v>
      </c>
      <c r="T71" s="9">
        <v>0</v>
      </c>
      <c r="U71" s="159">
        <v>58500</v>
      </c>
      <c r="V71" s="9">
        <v>58500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5</v>
      </c>
      <c r="AD71" s="9">
        <v>58500</v>
      </c>
      <c r="AG71" t="str">
        <f t="shared" si="11"/>
        <v/>
      </c>
    </row>
    <row r="72" spans="1:33" ht="15" customHeight="1" outlineLevel="1" x14ac:dyDescent="0.3">
      <c r="A72" s="2" t="s">
        <v>45</v>
      </c>
      <c r="B72" s="2" t="s">
        <v>257</v>
      </c>
      <c r="C72" s="29" t="s">
        <v>351</v>
      </c>
      <c r="D72" s="29" t="s">
        <v>352</v>
      </c>
      <c r="E72" s="113">
        <v>45188</v>
      </c>
      <c r="F72" s="116">
        <v>45246</v>
      </c>
      <c r="G72" s="115">
        <v>47145</v>
      </c>
      <c r="H72" s="115">
        <v>46414</v>
      </c>
      <c r="I72" s="74"/>
      <c r="J72" s="29">
        <v>120230120</v>
      </c>
      <c r="K72" s="3" t="s">
        <v>521</v>
      </c>
      <c r="L72" s="10" t="s">
        <v>15</v>
      </c>
      <c r="M72" s="157">
        <v>44</v>
      </c>
      <c r="N72">
        <v>44</v>
      </c>
      <c r="O72">
        <v>44</v>
      </c>
      <c r="P72">
        <v>0</v>
      </c>
      <c r="Q72" s="159">
        <v>44</v>
      </c>
      <c r="R72" s="9">
        <v>44</v>
      </c>
      <c r="S72" s="9">
        <v>44</v>
      </c>
      <c r="T72" s="9">
        <v>0</v>
      </c>
      <c r="U72" s="15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G72" t="str">
        <f t="shared" si="11"/>
        <v/>
      </c>
    </row>
    <row r="73" spans="1:33" s="33" customFormat="1" outlineLevel="1" x14ac:dyDescent="0.3">
      <c r="A73" s="11" t="s">
        <v>45</v>
      </c>
      <c r="B73" s="2" t="s">
        <v>45</v>
      </c>
      <c r="C73" s="29" t="s">
        <v>629</v>
      </c>
      <c r="D73" s="29" t="s">
        <v>630</v>
      </c>
      <c r="E73" s="133">
        <v>45496</v>
      </c>
      <c r="F73" s="116">
        <v>45729</v>
      </c>
      <c r="G73" s="116">
        <v>11086</v>
      </c>
      <c r="H73" s="116">
        <v>46881</v>
      </c>
      <c r="I73" s="64"/>
      <c r="J73" s="29" t="s">
        <v>631</v>
      </c>
      <c r="K73" s="3" t="s">
        <v>632</v>
      </c>
      <c r="L73" s="10" t="s">
        <v>27</v>
      </c>
      <c r="M73" s="157">
        <v>0</v>
      </c>
      <c r="N73">
        <v>0</v>
      </c>
      <c r="O73">
        <v>0</v>
      </c>
      <c r="P73">
        <v>0</v>
      </c>
      <c r="Q73" s="159">
        <v>0</v>
      </c>
      <c r="R73" s="9">
        <v>0</v>
      </c>
      <c r="S73" s="9">
        <v>0</v>
      </c>
      <c r="T73" s="9">
        <v>0</v>
      </c>
      <c r="U73" s="159">
        <v>27440</v>
      </c>
      <c r="V73" s="9">
        <v>27440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5</v>
      </c>
      <c r="AD73" s="9">
        <v>27440</v>
      </c>
      <c r="AG73" t="str">
        <f t="shared" si="11"/>
        <v/>
      </c>
    </row>
    <row r="74" spans="1:33" ht="15" customHeight="1" x14ac:dyDescent="0.3">
      <c r="A74" s="7"/>
      <c r="B74" s="7"/>
      <c r="C74" s="29"/>
      <c r="D74" s="29"/>
      <c r="E74" s="117"/>
      <c r="F74" s="117"/>
      <c r="G74" s="113"/>
      <c r="H74" s="113"/>
      <c r="I74" s="25"/>
      <c r="J74" s="32"/>
      <c r="K74" s="11" t="s">
        <v>45</v>
      </c>
      <c r="L74" s="13">
        <f>COUNTA(L68:L73)</f>
        <v>6</v>
      </c>
      <c r="M74" s="158">
        <f t="shared" ref="M74:P74" si="12">SUM(M68:M73)</f>
        <v>3978</v>
      </c>
      <c r="N74" s="12">
        <f t="shared" si="12"/>
        <v>518</v>
      </c>
      <c r="O74" s="12">
        <f t="shared" si="12"/>
        <v>329</v>
      </c>
      <c r="P74" s="12">
        <f t="shared" si="12"/>
        <v>189</v>
      </c>
      <c r="Q74" s="158">
        <f t="shared" ref="Q74:AD74" si="13">SUM(Q68:Q73)</f>
        <v>3978</v>
      </c>
      <c r="R74" s="12">
        <f t="shared" si="13"/>
        <v>518</v>
      </c>
      <c r="S74" s="12">
        <f t="shared" si="13"/>
        <v>329</v>
      </c>
      <c r="T74" s="12">
        <f t="shared" si="13"/>
        <v>189</v>
      </c>
      <c r="U74" s="158">
        <f t="shared" si="13"/>
        <v>2612860</v>
      </c>
      <c r="V74" s="12">
        <f t="shared" si="13"/>
        <v>2058721</v>
      </c>
      <c r="W74" s="12">
        <f t="shared" si="13"/>
        <v>7408</v>
      </c>
      <c r="X74" s="12">
        <f t="shared" si="13"/>
        <v>1869260</v>
      </c>
      <c r="Y74" s="12">
        <f t="shared" si="13"/>
        <v>260</v>
      </c>
      <c r="Z74" s="12">
        <f t="shared" si="13"/>
        <v>103521</v>
      </c>
      <c r="AA74" s="12">
        <f t="shared" si="13"/>
        <v>0</v>
      </c>
      <c r="AB74" s="12">
        <f t="shared" si="13"/>
        <v>0</v>
      </c>
      <c r="AC74" s="12">
        <f t="shared" si="13"/>
        <v>10</v>
      </c>
      <c r="AD74" s="12">
        <f t="shared" si="13"/>
        <v>85940</v>
      </c>
      <c r="AG74" t="str">
        <f t="shared" si="11"/>
        <v/>
      </c>
    </row>
    <row r="75" spans="1:33" ht="15" customHeight="1" x14ac:dyDescent="0.3">
      <c r="A75" s="7"/>
      <c r="B75" s="7"/>
      <c r="C75" s="29"/>
      <c r="D75" s="29"/>
      <c r="E75" s="117"/>
      <c r="F75" s="117"/>
      <c r="G75" s="113"/>
      <c r="H75" s="113"/>
      <c r="I75" s="25"/>
      <c r="J75" s="32"/>
      <c r="K75" s="11"/>
      <c r="L75" s="13"/>
      <c r="M75" s="151"/>
      <c r="N75" s="13"/>
      <c r="O75" s="13"/>
      <c r="P75" s="13"/>
      <c r="Q75" s="158"/>
      <c r="R75" s="12"/>
      <c r="S75" s="12"/>
      <c r="T75" s="12"/>
      <c r="U75" s="158"/>
      <c r="V75" s="12"/>
      <c r="W75" s="12"/>
      <c r="X75" s="12"/>
      <c r="Y75" s="12"/>
      <c r="Z75" s="12"/>
      <c r="AA75" s="12"/>
      <c r="AB75" s="12"/>
      <c r="AC75" s="12"/>
      <c r="AD75" s="12"/>
      <c r="AG75" t="str">
        <f t="shared" si="11"/>
        <v/>
      </c>
    </row>
    <row r="76" spans="1:33" ht="15" customHeight="1" outlineLevel="1" x14ac:dyDescent="0.3">
      <c r="A76" s="7"/>
      <c r="B76" s="7"/>
      <c r="C76" s="29"/>
      <c r="D76" s="29"/>
      <c r="E76" s="117"/>
      <c r="F76" s="117"/>
      <c r="G76" s="113"/>
      <c r="H76" s="113"/>
      <c r="I76" s="25"/>
      <c r="J76" s="62" t="s">
        <v>11</v>
      </c>
      <c r="K76" s="8" t="s">
        <v>12</v>
      </c>
      <c r="L76" s="13"/>
      <c r="M76" s="151"/>
      <c r="N76" s="13"/>
      <c r="O76" s="13"/>
      <c r="P76" s="13"/>
      <c r="Q76" s="158"/>
      <c r="R76" s="12"/>
      <c r="S76" s="12"/>
      <c r="T76" s="12"/>
      <c r="U76" s="158"/>
      <c r="V76" s="12"/>
      <c r="W76" s="12"/>
      <c r="X76" s="12"/>
      <c r="Y76" s="12"/>
      <c r="Z76" s="12"/>
      <c r="AA76" s="12"/>
      <c r="AB76" s="12"/>
      <c r="AC76" s="12"/>
      <c r="AD76" s="12"/>
      <c r="AG76" t="str">
        <f t="shared" si="11"/>
        <v/>
      </c>
    </row>
    <row r="77" spans="1:33" ht="15" customHeight="1" outlineLevel="1" x14ac:dyDescent="0.3">
      <c r="A77" s="2" t="s">
        <v>360</v>
      </c>
      <c r="B77" s="2" t="s">
        <v>45</v>
      </c>
      <c r="C77" s="29" t="s">
        <v>54</v>
      </c>
      <c r="D77" s="29" t="s">
        <v>46</v>
      </c>
      <c r="E77" s="113">
        <v>38743</v>
      </c>
      <c r="F77" s="116">
        <v>38869</v>
      </c>
      <c r="G77" s="122" t="s">
        <v>14</v>
      </c>
      <c r="H77" s="122">
        <v>42949</v>
      </c>
      <c r="I77" s="80">
        <v>23569</v>
      </c>
      <c r="J77" s="29">
        <v>120060780</v>
      </c>
      <c r="K77" s="3" t="s">
        <v>61</v>
      </c>
      <c r="L77" s="10" t="s">
        <v>15</v>
      </c>
      <c r="M77" s="157">
        <v>1</v>
      </c>
      <c r="N77">
        <v>1</v>
      </c>
      <c r="O77">
        <v>1</v>
      </c>
      <c r="P77">
        <v>0</v>
      </c>
      <c r="Q77" s="159">
        <v>1</v>
      </c>
      <c r="R77" s="9">
        <v>1</v>
      </c>
      <c r="S77" s="9">
        <v>1</v>
      </c>
      <c r="T77" s="9">
        <v>0</v>
      </c>
      <c r="U77" s="15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G77" t="str">
        <f t="shared" si="11"/>
        <v/>
      </c>
    </row>
    <row r="78" spans="1:33" s="33" customFormat="1" ht="15" customHeight="1" outlineLevel="1" x14ac:dyDescent="0.3">
      <c r="A78" s="2" t="s">
        <v>360</v>
      </c>
      <c r="B78" s="2" t="s">
        <v>45</v>
      </c>
      <c r="C78" s="29" t="s">
        <v>359</v>
      </c>
      <c r="D78" s="29" t="s">
        <v>361</v>
      </c>
      <c r="E78" s="113">
        <v>43769</v>
      </c>
      <c r="F78" s="116">
        <v>44168</v>
      </c>
      <c r="G78" s="115">
        <v>46036</v>
      </c>
      <c r="H78" s="115">
        <v>46319</v>
      </c>
      <c r="I78" s="75"/>
      <c r="J78" s="29" t="s">
        <v>473</v>
      </c>
      <c r="K78" s="3" t="s">
        <v>358</v>
      </c>
      <c r="L78" s="10" t="s">
        <v>15</v>
      </c>
      <c r="M78" s="157">
        <v>326</v>
      </c>
      <c r="N78">
        <v>21</v>
      </c>
      <c r="O78">
        <v>21</v>
      </c>
      <c r="P78">
        <v>0</v>
      </c>
      <c r="Q78" s="159">
        <v>326</v>
      </c>
      <c r="R78" s="9">
        <v>21</v>
      </c>
      <c r="S78" s="9">
        <v>21</v>
      </c>
      <c r="T78" s="9">
        <v>0</v>
      </c>
      <c r="U78" s="15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G78" t="str">
        <f t="shared" si="11"/>
        <v/>
      </c>
    </row>
    <row r="79" spans="1:33" ht="15" customHeight="1" outlineLevel="1" x14ac:dyDescent="0.3">
      <c r="A79" s="2" t="s">
        <v>360</v>
      </c>
      <c r="B79" s="2" t="s">
        <v>45</v>
      </c>
      <c r="C79" s="29" t="s">
        <v>378</v>
      </c>
      <c r="D79" s="29" t="s">
        <v>379</v>
      </c>
      <c r="E79" s="113">
        <v>43859</v>
      </c>
      <c r="F79" s="116">
        <v>44217</v>
      </c>
      <c r="G79" s="115">
        <v>11377</v>
      </c>
      <c r="H79" s="115">
        <v>11405</v>
      </c>
      <c r="I79" s="75"/>
      <c r="J79" s="65">
        <v>120200110</v>
      </c>
      <c r="K79" s="3" t="s">
        <v>377</v>
      </c>
      <c r="L79" s="10" t="s">
        <v>15</v>
      </c>
      <c r="M79" s="157">
        <v>364</v>
      </c>
      <c r="N79">
        <v>364</v>
      </c>
      <c r="O79">
        <v>322</v>
      </c>
      <c r="P79">
        <v>42</v>
      </c>
      <c r="Q79" s="159">
        <v>364</v>
      </c>
      <c r="R79" s="9">
        <v>364</v>
      </c>
      <c r="S79" s="9">
        <v>322</v>
      </c>
      <c r="T79" s="9">
        <v>42</v>
      </c>
      <c r="U79" s="15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G79" t="str">
        <f t="shared" si="11"/>
        <v/>
      </c>
    </row>
    <row r="80" spans="1:33" ht="15" customHeight="1" outlineLevel="1" x14ac:dyDescent="0.3">
      <c r="A80" s="2" t="s">
        <v>360</v>
      </c>
      <c r="B80" s="22" t="s">
        <v>45</v>
      </c>
      <c r="C80" s="29" t="s">
        <v>55</v>
      </c>
      <c r="D80" s="29" t="s">
        <v>60</v>
      </c>
      <c r="E80" s="113">
        <v>44280</v>
      </c>
      <c r="F80" s="116">
        <v>44770</v>
      </c>
      <c r="G80" s="115">
        <v>46681</v>
      </c>
      <c r="H80" s="115">
        <v>45951</v>
      </c>
      <c r="I80" s="75"/>
      <c r="J80" s="65">
        <v>120210180</v>
      </c>
      <c r="K80" s="3" t="s">
        <v>452</v>
      </c>
      <c r="L80" s="10" t="s">
        <v>27</v>
      </c>
      <c r="M80" s="157">
        <v>0</v>
      </c>
      <c r="N80">
        <v>0</v>
      </c>
      <c r="O80">
        <v>0</v>
      </c>
      <c r="P80">
        <v>0</v>
      </c>
      <c r="Q80" s="159">
        <v>0</v>
      </c>
      <c r="R80" s="9">
        <v>0</v>
      </c>
      <c r="S80" s="9">
        <v>0</v>
      </c>
      <c r="T80" s="9">
        <v>0</v>
      </c>
      <c r="U80" s="159">
        <v>16800</v>
      </c>
      <c r="V80" s="9">
        <v>13600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27</v>
      </c>
      <c r="AD80" s="9">
        <v>13600</v>
      </c>
      <c r="AG80" t="str">
        <f t="shared" si="11"/>
        <v/>
      </c>
    </row>
    <row r="81" spans="1:33" ht="15" customHeight="1" outlineLevel="1" x14ac:dyDescent="0.3">
      <c r="A81" s="2" t="s">
        <v>360</v>
      </c>
      <c r="B81" s="2" t="s">
        <v>45</v>
      </c>
      <c r="C81" s="29" t="s">
        <v>378</v>
      </c>
      <c r="D81" s="29" t="s">
        <v>379</v>
      </c>
      <c r="E81" s="113">
        <v>44448</v>
      </c>
      <c r="F81" s="116">
        <v>44763</v>
      </c>
      <c r="G81" s="115">
        <v>11211</v>
      </c>
      <c r="H81" s="115">
        <v>11211</v>
      </c>
      <c r="I81" s="75"/>
      <c r="J81" s="65">
        <v>120220010</v>
      </c>
      <c r="K81" s="3" t="s">
        <v>424</v>
      </c>
      <c r="L81" s="10" t="s">
        <v>15</v>
      </c>
      <c r="M81" s="157">
        <v>83</v>
      </c>
      <c r="N81">
        <v>83</v>
      </c>
      <c r="O81">
        <v>37</v>
      </c>
      <c r="P81">
        <v>46</v>
      </c>
      <c r="Q81" s="159">
        <v>336</v>
      </c>
      <c r="R81" s="9">
        <v>336</v>
      </c>
      <c r="S81" s="9">
        <v>144</v>
      </c>
      <c r="T81" s="9">
        <v>192</v>
      </c>
      <c r="U81" s="15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G81" t="str">
        <f t="shared" si="11"/>
        <v/>
      </c>
    </row>
    <row r="82" spans="1:33" s="22" customFormat="1" outlineLevel="1" x14ac:dyDescent="0.3">
      <c r="A82" s="3" t="s">
        <v>360</v>
      </c>
      <c r="B82" s="22" t="s">
        <v>45</v>
      </c>
      <c r="C82" s="22">
        <v>448</v>
      </c>
      <c r="D82" s="22">
        <v>308</v>
      </c>
      <c r="E82" s="116">
        <v>45169</v>
      </c>
      <c r="F82" s="116">
        <v>45666</v>
      </c>
      <c r="G82" s="116">
        <v>11017</v>
      </c>
      <c r="H82" s="116">
        <v>46811</v>
      </c>
      <c r="J82" s="29">
        <v>120240040</v>
      </c>
      <c r="K82" s="3" t="s">
        <v>633</v>
      </c>
      <c r="L82" s="10" t="s">
        <v>15</v>
      </c>
      <c r="M82" s="157">
        <v>101</v>
      </c>
      <c r="N82">
        <v>101</v>
      </c>
      <c r="O82">
        <v>101</v>
      </c>
      <c r="P82">
        <v>0</v>
      </c>
      <c r="Q82" s="159">
        <v>101</v>
      </c>
      <c r="R82" s="9">
        <v>101</v>
      </c>
      <c r="S82" s="9">
        <v>101</v>
      </c>
      <c r="T82" s="9">
        <v>0</v>
      </c>
      <c r="U82" s="15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/>
      <c r="AG82" t="str">
        <f t="shared" si="11"/>
        <v/>
      </c>
    </row>
    <row r="83" spans="1:33" ht="15" customHeight="1" x14ac:dyDescent="0.3">
      <c r="A83" s="7"/>
      <c r="B83" s="7"/>
      <c r="C83" s="29"/>
      <c r="D83" s="29"/>
      <c r="E83" s="117"/>
      <c r="F83" s="117"/>
      <c r="G83" s="113"/>
      <c r="H83" s="113"/>
      <c r="I83" s="25"/>
      <c r="J83" s="32"/>
      <c r="K83" s="11" t="s">
        <v>360</v>
      </c>
      <c r="L83" s="13">
        <f>COUNTA(L77:L82)</f>
        <v>6</v>
      </c>
      <c r="M83" s="158">
        <f>SUM(M77:M82)</f>
        <v>875</v>
      </c>
      <c r="N83" s="12">
        <f t="shared" ref="N83:P83" si="14">SUM(N77:N82)</f>
        <v>570</v>
      </c>
      <c r="O83" s="12">
        <f t="shared" si="14"/>
        <v>482</v>
      </c>
      <c r="P83" s="12">
        <f t="shared" si="14"/>
        <v>88</v>
      </c>
      <c r="Q83" s="158">
        <f>SUM(Q77:Q82)</f>
        <v>1128</v>
      </c>
      <c r="R83" s="12">
        <f t="shared" ref="R83:AD83" si="15">SUM(R77:R82)</f>
        <v>823</v>
      </c>
      <c r="S83" s="12">
        <f t="shared" si="15"/>
        <v>589</v>
      </c>
      <c r="T83" s="12">
        <f t="shared" si="15"/>
        <v>234</v>
      </c>
      <c r="U83" s="158">
        <f t="shared" si="15"/>
        <v>16800</v>
      </c>
      <c r="V83" s="12">
        <f t="shared" si="15"/>
        <v>13600</v>
      </c>
      <c r="W83" s="12">
        <f t="shared" si="15"/>
        <v>0</v>
      </c>
      <c r="X83" s="12">
        <f t="shared" si="15"/>
        <v>0</v>
      </c>
      <c r="Y83" s="12">
        <f t="shared" si="15"/>
        <v>0</v>
      </c>
      <c r="Z83" s="12">
        <f t="shared" si="15"/>
        <v>0</v>
      </c>
      <c r="AA83" s="12">
        <f t="shared" si="15"/>
        <v>0</v>
      </c>
      <c r="AB83" s="12">
        <f t="shared" si="15"/>
        <v>0</v>
      </c>
      <c r="AC83" s="12">
        <f t="shared" si="15"/>
        <v>27</v>
      </c>
      <c r="AD83" s="12">
        <f t="shared" si="15"/>
        <v>13600</v>
      </c>
      <c r="AG83" t="str">
        <f t="shared" si="11"/>
        <v/>
      </c>
    </row>
    <row r="84" spans="1:33" ht="15" customHeight="1" x14ac:dyDescent="0.3">
      <c r="A84" s="7"/>
      <c r="B84" s="7"/>
      <c r="C84" s="29"/>
      <c r="D84" s="29"/>
      <c r="E84" s="117"/>
      <c r="F84" s="117"/>
      <c r="G84" s="113"/>
      <c r="H84" s="113"/>
      <c r="I84" s="25"/>
      <c r="J84" s="32"/>
      <c r="K84" s="11"/>
      <c r="L84" s="13"/>
      <c r="M84" s="151"/>
      <c r="N84" s="13"/>
      <c r="O84" s="13"/>
      <c r="P84" s="13"/>
      <c r="Q84" s="158"/>
      <c r="R84" s="12"/>
      <c r="S84" s="12"/>
      <c r="T84" s="12"/>
      <c r="U84" s="158"/>
      <c r="V84" s="12"/>
      <c r="W84" s="12"/>
      <c r="X84" s="12"/>
      <c r="Y84" s="12"/>
      <c r="Z84" s="12"/>
      <c r="AA84" s="12"/>
      <c r="AB84" s="12"/>
      <c r="AC84" s="12"/>
      <c r="AD84" s="12"/>
      <c r="AG84" t="str">
        <f t="shared" si="11"/>
        <v/>
      </c>
    </row>
    <row r="85" spans="1:33" ht="15" customHeight="1" outlineLevel="1" x14ac:dyDescent="0.3">
      <c r="A85" s="7"/>
      <c r="B85" s="7"/>
      <c r="C85" s="29"/>
      <c r="D85" s="29"/>
      <c r="E85" s="117"/>
      <c r="F85" s="117"/>
      <c r="G85" s="113"/>
      <c r="H85" s="113"/>
      <c r="I85" s="25"/>
      <c r="J85" s="62" t="s">
        <v>11</v>
      </c>
      <c r="K85" s="8" t="s">
        <v>12</v>
      </c>
      <c r="L85" s="14"/>
      <c r="M85" s="149"/>
      <c r="N85" s="14"/>
      <c r="O85" s="14"/>
      <c r="P85" s="14"/>
      <c r="Q85" s="159"/>
      <c r="R85" s="9"/>
      <c r="S85" s="9"/>
      <c r="T85" s="9"/>
      <c r="U85" s="159"/>
      <c r="V85" s="9"/>
      <c r="W85" s="9"/>
      <c r="X85" s="9"/>
      <c r="Y85" s="9"/>
      <c r="Z85" s="9"/>
      <c r="AA85" s="9"/>
      <c r="AB85" s="9"/>
      <c r="AC85" s="9"/>
      <c r="AD85" s="106"/>
      <c r="AG85" t="str">
        <f t="shared" si="11"/>
        <v/>
      </c>
    </row>
    <row r="86" spans="1:33" ht="15" customHeight="1" outlineLevel="1" x14ac:dyDescent="0.3">
      <c r="A86" s="22" t="s">
        <v>62</v>
      </c>
      <c r="B86" s="22" t="s">
        <v>257</v>
      </c>
      <c r="C86" s="29" t="s">
        <v>79</v>
      </c>
      <c r="D86" s="29" t="s">
        <v>80</v>
      </c>
      <c r="E86" s="113">
        <v>36266</v>
      </c>
      <c r="F86" s="116">
        <v>36643</v>
      </c>
      <c r="G86" s="115" t="s">
        <v>14</v>
      </c>
      <c r="H86" s="115">
        <v>44153</v>
      </c>
      <c r="I86" s="74"/>
      <c r="J86" s="29">
        <v>119990790</v>
      </c>
      <c r="K86" s="3" t="s">
        <v>536</v>
      </c>
      <c r="L86" s="10" t="s">
        <v>15</v>
      </c>
      <c r="M86" s="157">
        <v>5</v>
      </c>
      <c r="N86">
        <v>1</v>
      </c>
      <c r="O86">
        <v>1</v>
      </c>
      <c r="P86">
        <v>0</v>
      </c>
      <c r="Q86" s="159">
        <v>5</v>
      </c>
      <c r="R86" s="9">
        <v>1</v>
      </c>
      <c r="S86" s="9">
        <v>1</v>
      </c>
      <c r="T86" s="9">
        <v>0</v>
      </c>
      <c r="U86" s="15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G86" t="str">
        <f t="shared" si="11"/>
        <v/>
      </c>
    </row>
    <row r="87" spans="1:33" ht="15" customHeight="1" outlineLevel="1" x14ac:dyDescent="0.3">
      <c r="A87" s="22" t="s">
        <v>62</v>
      </c>
      <c r="B87" s="22" t="s">
        <v>62</v>
      </c>
      <c r="C87" s="29" t="s">
        <v>63</v>
      </c>
      <c r="D87" s="29" t="s">
        <v>64</v>
      </c>
      <c r="E87" s="113">
        <v>45209</v>
      </c>
      <c r="F87" s="116">
        <v>45274</v>
      </c>
      <c r="G87" s="115">
        <v>47157</v>
      </c>
      <c r="H87" s="115">
        <v>46426</v>
      </c>
      <c r="I87" s="74"/>
      <c r="J87" s="84" t="s">
        <v>523</v>
      </c>
      <c r="K87" s="22" t="s">
        <v>522</v>
      </c>
      <c r="L87" s="10" t="s">
        <v>27</v>
      </c>
      <c r="M87" s="157">
        <v>0</v>
      </c>
      <c r="N87">
        <v>0</v>
      </c>
      <c r="O87">
        <v>0</v>
      </c>
      <c r="P87">
        <v>0</v>
      </c>
      <c r="Q87" s="159">
        <v>0</v>
      </c>
      <c r="R87" s="9">
        <v>0</v>
      </c>
      <c r="S87" s="9">
        <v>0</v>
      </c>
      <c r="T87" s="9">
        <v>0</v>
      </c>
      <c r="U87" s="159">
        <v>7063</v>
      </c>
      <c r="V87" s="9">
        <v>7062</v>
      </c>
      <c r="W87" s="9">
        <v>0</v>
      </c>
      <c r="X87" s="9">
        <v>0</v>
      </c>
      <c r="Y87" s="9">
        <v>18</v>
      </c>
      <c r="Z87" s="9">
        <v>7062</v>
      </c>
      <c r="AA87" s="9">
        <v>0</v>
      </c>
      <c r="AB87" s="9">
        <v>0</v>
      </c>
      <c r="AC87" s="9">
        <v>0</v>
      </c>
      <c r="AD87" s="9">
        <v>0</v>
      </c>
      <c r="AG87" t="str">
        <f t="shared" si="11"/>
        <v/>
      </c>
    </row>
    <row r="88" spans="1:33" ht="15" customHeight="1" outlineLevel="1" x14ac:dyDescent="0.3">
      <c r="A88" s="2" t="s">
        <v>62</v>
      </c>
      <c r="B88" s="2" t="s">
        <v>62</v>
      </c>
      <c r="C88" s="29" t="s">
        <v>63</v>
      </c>
      <c r="D88" s="29" t="s">
        <v>64</v>
      </c>
      <c r="E88" s="113">
        <v>36627</v>
      </c>
      <c r="F88" s="116">
        <v>36958</v>
      </c>
      <c r="G88" s="123" t="s">
        <v>14</v>
      </c>
      <c r="H88" s="123">
        <v>38097</v>
      </c>
      <c r="I88" s="81">
        <v>22259</v>
      </c>
      <c r="J88" s="29">
        <v>120000790</v>
      </c>
      <c r="K88" s="3" t="s">
        <v>65</v>
      </c>
      <c r="L88" s="10" t="s">
        <v>15</v>
      </c>
      <c r="M88" s="157">
        <v>1</v>
      </c>
      <c r="N88">
        <v>1</v>
      </c>
      <c r="O88">
        <v>1</v>
      </c>
      <c r="P88">
        <v>0</v>
      </c>
      <c r="Q88" s="159">
        <v>1</v>
      </c>
      <c r="R88" s="9">
        <v>1</v>
      </c>
      <c r="S88" s="9">
        <v>1</v>
      </c>
      <c r="T88" s="9">
        <v>0</v>
      </c>
      <c r="U88" s="15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G88" t="str">
        <f t="shared" si="11"/>
        <v/>
      </c>
    </row>
    <row r="89" spans="1:33" ht="15" customHeight="1" outlineLevel="1" x14ac:dyDescent="0.3">
      <c r="A89" s="2" t="s">
        <v>62</v>
      </c>
      <c r="B89" s="2" t="s">
        <v>62</v>
      </c>
      <c r="C89" s="65">
        <v>576</v>
      </c>
      <c r="D89" s="65">
        <v>110</v>
      </c>
      <c r="E89" s="113">
        <v>38111</v>
      </c>
      <c r="F89" s="116">
        <v>38470</v>
      </c>
      <c r="G89" s="115" t="s">
        <v>14</v>
      </c>
      <c r="H89" s="115">
        <v>39649</v>
      </c>
      <c r="I89" s="74"/>
      <c r="J89" s="29">
        <v>120040860</v>
      </c>
      <c r="K89" s="3" t="s">
        <v>537</v>
      </c>
      <c r="L89" s="10" t="s">
        <v>15</v>
      </c>
      <c r="M89" s="157">
        <v>2</v>
      </c>
      <c r="N89">
        <v>1</v>
      </c>
      <c r="O89">
        <v>1</v>
      </c>
      <c r="P89">
        <v>0</v>
      </c>
      <c r="Q89" s="159">
        <v>2</v>
      </c>
      <c r="R89" s="9">
        <v>1</v>
      </c>
      <c r="S89" s="9">
        <v>1</v>
      </c>
      <c r="T89" s="9">
        <v>0</v>
      </c>
      <c r="U89" s="15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G89" t="str">
        <f t="shared" si="11"/>
        <v/>
      </c>
    </row>
    <row r="90" spans="1:33" ht="15" customHeight="1" outlineLevel="1" x14ac:dyDescent="0.3">
      <c r="A90" s="2" t="s">
        <v>62</v>
      </c>
      <c r="B90" s="2" t="s">
        <v>62</v>
      </c>
      <c r="C90" s="29" t="s">
        <v>63</v>
      </c>
      <c r="D90" s="29" t="s">
        <v>64</v>
      </c>
      <c r="E90" s="113">
        <v>38418</v>
      </c>
      <c r="F90" s="116">
        <v>38666</v>
      </c>
      <c r="G90" s="123" t="s">
        <v>14</v>
      </c>
      <c r="H90" s="123">
        <v>39870</v>
      </c>
      <c r="I90" s="81">
        <v>23408</v>
      </c>
      <c r="J90" s="29">
        <v>120050760</v>
      </c>
      <c r="K90" s="3" t="s">
        <v>66</v>
      </c>
      <c r="L90" s="10" t="s">
        <v>15</v>
      </c>
      <c r="M90" s="157">
        <v>2</v>
      </c>
      <c r="N90">
        <v>1</v>
      </c>
      <c r="O90">
        <v>1</v>
      </c>
      <c r="P90">
        <v>0</v>
      </c>
      <c r="Q90" s="159">
        <v>2</v>
      </c>
      <c r="R90" s="9">
        <v>1</v>
      </c>
      <c r="S90" s="9">
        <v>1</v>
      </c>
      <c r="T90" s="9">
        <v>0</v>
      </c>
      <c r="U90" s="15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G90" t="str">
        <f t="shared" si="11"/>
        <v/>
      </c>
    </row>
    <row r="91" spans="1:33" ht="15" customHeight="1" outlineLevel="1" x14ac:dyDescent="0.3">
      <c r="A91" s="2" t="s">
        <v>62</v>
      </c>
      <c r="B91" s="2" t="s">
        <v>62</v>
      </c>
      <c r="C91" s="29" t="s">
        <v>63</v>
      </c>
      <c r="D91" s="29" t="s">
        <v>64</v>
      </c>
      <c r="E91" s="113">
        <v>38729</v>
      </c>
      <c r="F91" s="116">
        <v>38869</v>
      </c>
      <c r="G91" s="123" t="s">
        <v>14</v>
      </c>
      <c r="H91" s="123">
        <v>42958</v>
      </c>
      <c r="I91" s="81">
        <v>23640</v>
      </c>
      <c r="J91" s="29">
        <v>120060720</v>
      </c>
      <c r="K91" s="3" t="s">
        <v>66</v>
      </c>
      <c r="L91" s="10" t="s">
        <v>15</v>
      </c>
      <c r="M91" s="157">
        <v>2</v>
      </c>
      <c r="N91">
        <v>2</v>
      </c>
      <c r="O91">
        <v>2</v>
      </c>
      <c r="P91">
        <v>0</v>
      </c>
      <c r="Q91" s="159">
        <v>2</v>
      </c>
      <c r="R91" s="9">
        <v>2</v>
      </c>
      <c r="S91" s="9">
        <v>2</v>
      </c>
      <c r="T91" s="9">
        <v>0</v>
      </c>
      <c r="U91" s="15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G91" t="str">
        <f t="shared" si="11"/>
        <v/>
      </c>
    </row>
    <row r="92" spans="1:33" ht="15" customHeight="1" outlineLevel="1" x14ac:dyDescent="0.3">
      <c r="A92" s="2" t="s">
        <v>62</v>
      </c>
      <c r="B92" s="2" t="s">
        <v>62</v>
      </c>
      <c r="C92" s="65">
        <v>576</v>
      </c>
      <c r="D92" s="65">
        <v>110</v>
      </c>
      <c r="E92" s="116">
        <v>41513</v>
      </c>
      <c r="F92" s="116">
        <v>41837</v>
      </c>
      <c r="G92" s="116">
        <v>45866</v>
      </c>
      <c r="H92" s="116">
        <v>45166</v>
      </c>
      <c r="I92" s="64"/>
      <c r="J92" s="65">
        <v>120140030</v>
      </c>
      <c r="K92" s="19" t="s">
        <v>272</v>
      </c>
      <c r="L92" s="10" t="s">
        <v>15</v>
      </c>
      <c r="M92" s="157">
        <v>3</v>
      </c>
      <c r="N92">
        <v>3</v>
      </c>
      <c r="O92">
        <v>3</v>
      </c>
      <c r="P92">
        <v>0</v>
      </c>
      <c r="Q92" s="163">
        <v>3</v>
      </c>
      <c r="R92" s="21">
        <v>3</v>
      </c>
      <c r="S92" s="21">
        <v>3</v>
      </c>
      <c r="T92" s="21">
        <v>0</v>
      </c>
      <c r="U92" s="163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G92" t="str">
        <f t="shared" si="11"/>
        <v/>
      </c>
    </row>
    <row r="93" spans="1:33" ht="15" customHeight="1" outlineLevel="1" x14ac:dyDescent="0.3">
      <c r="A93" s="2" t="s">
        <v>62</v>
      </c>
      <c r="B93" s="2" t="s">
        <v>62</v>
      </c>
      <c r="C93" s="29" t="s">
        <v>63</v>
      </c>
      <c r="D93" s="29" t="s">
        <v>64</v>
      </c>
      <c r="E93" s="116">
        <v>42230</v>
      </c>
      <c r="F93" s="116">
        <v>42824</v>
      </c>
      <c r="G93" s="116">
        <v>47287</v>
      </c>
      <c r="H93" s="116">
        <v>45183</v>
      </c>
      <c r="I93" s="64"/>
      <c r="J93" s="29">
        <v>120160040</v>
      </c>
      <c r="K93" s="3" t="s">
        <v>296</v>
      </c>
      <c r="L93" s="10" t="s">
        <v>27</v>
      </c>
      <c r="M93" s="157">
        <v>0</v>
      </c>
      <c r="N93">
        <v>0</v>
      </c>
      <c r="O93">
        <v>0</v>
      </c>
      <c r="P93">
        <v>0</v>
      </c>
      <c r="Q93" s="159">
        <v>0</v>
      </c>
      <c r="R93" s="9">
        <v>0</v>
      </c>
      <c r="S93" s="9">
        <v>0</v>
      </c>
      <c r="T93" s="9">
        <v>0</v>
      </c>
      <c r="U93" s="159">
        <v>110100</v>
      </c>
      <c r="V93" s="9">
        <v>110100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5</v>
      </c>
      <c r="AD93" s="9">
        <v>110100</v>
      </c>
      <c r="AG93" t="str">
        <f t="shared" si="11"/>
        <v/>
      </c>
    </row>
    <row r="94" spans="1:33" ht="15" customHeight="1" outlineLevel="1" x14ac:dyDescent="0.3">
      <c r="A94" s="22" t="s">
        <v>62</v>
      </c>
      <c r="B94" s="2" t="s">
        <v>62</v>
      </c>
      <c r="C94" s="29" t="s">
        <v>63</v>
      </c>
      <c r="D94" s="29" t="s">
        <v>64</v>
      </c>
      <c r="E94" s="145">
        <v>45576</v>
      </c>
      <c r="F94" s="113">
        <v>45813</v>
      </c>
      <c r="G94" s="115">
        <v>47701</v>
      </c>
      <c r="H94" s="115">
        <v>46971</v>
      </c>
      <c r="I94" s="75"/>
      <c r="J94" s="29" t="s">
        <v>652</v>
      </c>
      <c r="K94" s="19" t="s">
        <v>651</v>
      </c>
      <c r="L94" s="10" t="s">
        <v>27</v>
      </c>
      <c r="M94" s="157">
        <v>0</v>
      </c>
      <c r="N94">
        <v>0</v>
      </c>
      <c r="O94">
        <v>0</v>
      </c>
      <c r="P94">
        <v>0</v>
      </c>
      <c r="Q94" s="159">
        <v>0</v>
      </c>
      <c r="R94" s="9">
        <v>0</v>
      </c>
      <c r="S94" s="9">
        <v>0</v>
      </c>
      <c r="T94" s="9">
        <v>0</v>
      </c>
      <c r="U94" s="159">
        <v>10549</v>
      </c>
      <c r="V94" s="9">
        <v>10549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5</v>
      </c>
      <c r="AD94" s="9">
        <v>10549</v>
      </c>
      <c r="AG94" t="str">
        <f t="shared" si="11"/>
        <v/>
      </c>
    </row>
    <row r="95" spans="1:33" ht="15" customHeight="1" outlineLevel="1" x14ac:dyDescent="0.3">
      <c r="A95" s="2" t="s">
        <v>62</v>
      </c>
      <c r="B95" s="2" t="s">
        <v>62</v>
      </c>
      <c r="C95" s="29" t="s">
        <v>63</v>
      </c>
      <c r="D95" s="29" t="s">
        <v>64</v>
      </c>
      <c r="E95" s="113">
        <v>43942</v>
      </c>
      <c r="F95" s="116">
        <v>44105</v>
      </c>
      <c r="G95" s="115">
        <v>45938</v>
      </c>
      <c r="H95" s="115" t="s">
        <v>14</v>
      </c>
      <c r="I95" s="75"/>
      <c r="J95" s="29">
        <v>620200100</v>
      </c>
      <c r="K95" s="3" t="s">
        <v>362</v>
      </c>
      <c r="L95" s="10" t="s">
        <v>15</v>
      </c>
      <c r="M95" s="157">
        <v>1</v>
      </c>
      <c r="N95">
        <v>1</v>
      </c>
      <c r="O95">
        <v>1</v>
      </c>
      <c r="P95">
        <v>0</v>
      </c>
      <c r="Q95" s="159">
        <v>1</v>
      </c>
      <c r="R95" s="9">
        <v>1</v>
      </c>
      <c r="S95" s="9">
        <v>1</v>
      </c>
      <c r="T95" s="9">
        <v>0</v>
      </c>
      <c r="U95" s="15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G95" t="str">
        <f t="shared" si="11"/>
        <v/>
      </c>
    </row>
    <row r="96" spans="1:33" ht="15" customHeight="1" outlineLevel="1" x14ac:dyDescent="0.3">
      <c r="A96" s="22" t="s">
        <v>62</v>
      </c>
      <c r="B96" s="22" t="s">
        <v>257</v>
      </c>
      <c r="C96" s="29" t="s">
        <v>67</v>
      </c>
      <c r="D96" s="29" t="s">
        <v>68</v>
      </c>
      <c r="E96" s="113">
        <v>44731</v>
      </c>
      <c r="F96" s="116">
        <v>44998</v>
      </c>
      <c r="G96" s="115">
        <v>46873</v>
      </c>
      <c r="H96" s="115">
        <v>46142</v>
      </c>
      <c r="I96" s="75"/>
      <c r="J96" s="29">
        <v>620220080</v>
      </c>
      <c r="K96" s="3" t="s">
        <v>489</v>
      </c>
      <c r="L96" s="10" t="s">
        <v>15</v>
      </c>
      <c r="M96" s="157">
        <v>1</v>
      </c>
      <c r="N96">
        <v>1</v>
      </c>
      <c r="O96">
        <v>1</v>
      </c>
      <c r="P96">
        <v>0</v>
      </c>
      <c r="Q96" s="159">
        <v>1</v>
      </c>
      <c r="R96" s="9">
        <v>1</v>
      </c>
      <c r="S96" s="9">
        <v>1</v>
      </c>
      <c r="T96" s="9">
        <v>0</v>
      </c>
      <c r="U96" s="15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G96" t="str">
        <f t="shared" si="11"/>
        <v/>
      </c>
    </row>
    <row r="97" spans="1:33" ht="15" customHeight="1" x14ac:dyDescent="0.3">
      <c r="A97" s="7"/>
      <c r="B97" s="7"/>
      <c r="C97" s="29"/>
      <c r="D97" s="29"/>
      <c r="E97" s="117"/>
      <c r="F97" s="117"/>
      <c r="G97" s="113"/>
      <c r="H97" s="113"/>
      <c r="I97" s="25"/>
      <c r="J97" s="32"/>
      <c r="K97" s="11" t="s">
        <v>62</v>
      </c>
      <c r="L97" s="13">
        <f>COUNTA(L86:L96)</f>
        <v>11</v>
      </c>
      <c r="M97" s="158">
        <f t="shared" ref="M97:AD97" si="16">SUM(M86:M96)</f>
        <v>17</v>
      </c>
      <c r="N97" s="12">
        <f t="shared" si="16"/>
        <v>11</v>
      </c>
      <c r="O97" s="12">
        <f t="shared" si="16"/>
        <v>11</v>
      </c>
      <c r="P97" s="12">
        <f t="shared" si="16"/>
        <v>0</v>
      </c>
      <c r="Q97" s="158">
        <f t="shared" si="16"/>
        <v>17</v>
      </c>
      <c r="R97" s="12">
        <f t="shared" si="16"/>
        <v>11</v>
      </c>
      <c r="S97" s="12">
        <f t="shared" si="16"/>
        <v>11</v>
      </c>
      <c r="T97" s="12">
        <f t="shared" si="16"/>
        <v>0</v>
      </c>
      <c r="U97" s="158">
        <f t="shared" si="16"/>
        <v>127712</v>
      </c>
      <c r="V97" s="12">
        <f t="shared" si="16"/>
        <v>127711</v>
      </c>
      <c r="W97" s="12">
        <f t="shared" si="16"/>
        <v>0</v>
      </c>
      <c r="X97" s="12">
        <f t="shared" si="16"/>
        <v>0</v>
      </c>
      <c r="Y97" s="12">
        <f t="shared" si="16"/>
        <v>18</v>
      </c>
      <c r="Z97" s="12">
        <f t="shared" si="16"/>
        <v>7062</v>
      </c>
      <c r="AA97" s="12">
        <f t="shared" si="16"/>
        <v>0</v>
      </c>
      <c r="AB97" s="12">
        <f t="shared" si="16"/>
        <v>0</v>
      </c>
      <c r="AC97" s="12">
        <f t="shared" si="16"/>
        <v>10</v>
      </c>
      <c r="AD97" s="12">
        <f t="shared" si="16"/>
        <v>120649</v>
      </c>
      <c r="AG97" t="str">
        <f t="shared" si="11"/>
        <v/>
      </c>
    </row>
    <row r="98" spans="1:33" ht="15" customHeight="1" x14ac:dyDescent="0.3">
      <c r="A98" s="66"/>
      <c r="B98" s="66"/>
      <c r="C98" s="67"/>
      <c r="D98" s="67"/>
      <c r="E98" s="118"/>
      <c r="F98" s="118"/>
      <c r="G98" s="118"/>
      <c r="H98" s="118"/>
      <c r="I98" s="68"/>
      <c r="J98" s="69"/>
      <c r="K98" s="70"/>
      <c r="L98" s="79"/>
      <c r="M98" s="153"/>
      <c r="N98" s="79"/>
      <c r="O98" s="79"/>
      <c r="P98" s="79"/>
      <c r="Q98" s="161"/>
      <c r="R98" s="71"/>
      <c r="S98" s="71"/>
      <c r="T98" s="71"/>
      <c r="U98" s="161"/>
      <c r="V98" s="71"/>
      <c r="W98" s="71"/>
      <c r="X98" s="71"/>
      <c r="Y98" s="71"/>
      <c r="Z98" s="71"/>
      <c r="AA98" s="71"/>
      <c r="AB98" s="71"/>
      <c r="AC98" s="71"/>
      <c r="AD98" s="106"/>
      <c r="AG98" t="str">
        <f t="shared" si="11"/>
        <v/>
      </c>
    </row>
    <row r="99" spans="1:33" ht="15" customHeight="1" outlineLevel="1" x14ac:dyDescent="0.3">
      <c r="A99" s="7"/>
      <c r="B99" s="7"/>
      <c r="C99" s="29"/>
      <c r="D99" s="29"/>
      <c r="E99" s="117"/>
      <c r="F99" s="117"/>
      <c r="G99" s="113"/>
      <c r="H99" s="113"/>
      <c r="I99" s="25"/>
      <c r="J99" s="62" t="s">
        <v>11</v>
      </c>
      <c r="K99" s="8" t="s">
        <v>12</v>
      </c>
      <c r="L99" s="14"/>
      <c r="M99" s="149"/>
      <c r="N99" s="14"/>
      <c r="O99" s="14"/>
      <c r="P99" s="14"/>
      <c r="Q99" s="159"/>
      <c r="R99" s="9"/>
      <c r="S99" s="9"/>
      <c r="T99" s="9"/>
      <c r="U99" s="159"/>
      <c r="V99" s="9"/>
      <c r="W99" s="9"/>
      <c r="X99" s="9"/>
      <c r="Y99" s="9"/>
      <c r="Z99" s="9"/>
      <c r="AA99" s="9"/>
      <c r="AB99" s="9"/>
      <c r="AC99" s="9"/>
      <c r="AD99" s="106"/>
      <c r="AG99" t="str">
        <f t="shared" si="11"/>
        <v/>
      </c>
    </row>
    <row r="100" spans="1:33" ht="15" customHeight="1" outlineLevel="1" x14ac:dyDescent="0.3">
      <c r="A100" s="2" t="s">
        <v>69</v>
      </c>
      <c r="B100" s="2" t="s">
        <v>257</v>
      </c>
      <c r="C100" s="29" t="s">
        <v>72</v>
      </c>
      <c r="D100" s="29" t="s">
        <v>73</v>
      </c>
      <c r="E100" s="113">
        <v>37749</v>
      </c>
      <c r="F100" s="116">
        <v>37973</v>
      </c>
      <c r="G100" s="124" t="s">
        <v>14</v>
      </c>
      <c r="H100" s="124">
        <v>39119</v>
      </c>
      <c r="I100" s="95" t="s">
        <v>123</v>
      </c>
      <c r="J100" s="29">
        <v>120030970</v>
      </c>
      <c r="K100" s="3" t="s">
        <v>74</v>
      </c>
      <c r="L100" s="10" t="s">
        <v>15</v>
      </c>
      <c r="M100" s="157">
        <v>1</v>
      </c>
      <c r="N100">
        <v>1</v>
      </c>
      <c r="O100">
        <v>1</v>
      </c>
      <c r="P100">
        <v>0</v>
      </c>
      <c r="Q100" s="159">
        <v>1</v>
      </c>
      <c r="R100" s="9">
        <v>1</v>
      </c>
      <c r="S100" s="9">
        <v>1</v>
      </c>
      <c r="T100" s="9">
        <v>0</v>
      </c>
      <c r="U100" s="15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G100" t="str">
        <f t="shared" si="11"/>
        <v/>
      </c>
    </row>
    <row r="101" spans="1:33" ht="15" customHeight="1" outlineLevel="1" x14ac:dyDescent="0.3">
      <c r="A101" s="2" t="s">
        <v>69</v>
      </c>
      <c r="B101" s="2" t="s">
        <v>69</v>
      </c>
      <c r="C101" s="29" t="s">
        <v>70</v>
      </c>
      <c r="D101" s="29" t="s">
        <v>71</v>
      </c>
      <c r="E101" s="113">
        <v>38267</v>
      </c>
      <c r="F101" s="116">
        <v>38358</v>
      </c>
      <c r="G101" s="124" t="s">
        <v>14</v>
      </c>
      <c r="H101" s="124">
        <v>39504</v>
      </c>
      <c r="I101" s="95">
        <v>23390</v>
      </c>
      <c r="J101" s="29">
        <v>120050430</v>
      </c>
      <c r="K101" s="3" t="s">
        <v>75</v>
      </c>
      <c r="L101" s="10" t="s">
        <v>15</v>
      </c>
      <c r="M101" s="157">
        <v>2</v>
      </c>
      <c r="N101">
        <v>1</v>
      </c>
      <c r="O101">
        <v>1</v>
      </c>
      <c r="P101">
        <v>0</v>
      </c>
      <c r="Q101" s="159">
        <v>2</v>
      </c>
      <c r="R101" s="9">
        <v>1</v>
      </c>
      <c r="S101" s="9">
        <v>1</v>
      </c>
      <c r="T101" s="9">
        <v>0</v>
      </c>
      <c r="U101" s="15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G101" t="str">
        <f t="shared" si="11"/>
        <v/>
      </c>
    </row>
    <row r="102" spans="1:33" ht="15" customHeight="1" outlineLevel="1" x14ac:dyDescent="0.3">
      <c r="A102" s="2" t="s">
        <v>69</v>
      </c>
      <c r="B102" s="2" t="s">
        <v>257</v>
      </c>
      <c r="C102" s="29" t="s">
        <v>72</v>
      </c>
      <c r="D102" s="29" t="s">
        <v>73</v>
      </c>
      <c r="E102" s="113">
        <v>38923</v>
      </c>
      <c r="F102" s="116">
        <v>39331</v>
      </c>
      <c r="G102" s="124" t="s">
        <v>14</v>
      </c>
      <c r="H102" s="124">
        <v>43420</v>
      </c>
      <c r="I102" s="95">
        <v>24122</v>
      </c>
      <c r="J102" s="29">
        <v>120070030</v>
      </c>
      <c r="K102" s="3" t="s">
        <v>76</v>
      </c>
      <c r="L102" s="10" t="s">
        <v>15</v>
      </c>
      <c r="M102" s="157">
        <v>3</v>
      </c>
      <c r="N102">
        <v>2</v>
      </c>
      <c r="O102">
        <v>2</v>
      </c>
      <c r="P102">
        <v>0</v>
      </c>
      <c r="Q102" s="159">
        <v>3</v>
      </c>
      <c r="R102" s="9">
        <v>2</v>
      </c>
      <c r="S102" s="9">
        <v>2</v>
      </c>
      <c r="T102" s="9">
        <v>0</v>
      </c>
      <c r="U102" s="15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G102" t="str">
        <f t="shared" si="11"/>
        <v/>
      </c>
    </row>
    <row r="103" spans="1:33" ht="15" customHeight="1" outlineLevel="1" x14ac:dyDescent="0.3">
      <c r="A103" s="22" t="s">
        <v>69</v>
      </c>
      <c r="B103" s="22" t="s">
        <v>69</v>
      </c>
      <c r="C103" s="65">
        <v>497</v>
      </c>
      <c r="D103" s="65">
        <v>280</v>
      </c>
      <c r="E103" s="116">
        <v>39797</v>
      </c>
      <c r="F103" s="116">
        <v>41074</v>
      </c>
      <c r="G103" s="124" t="s">
        <v>14</v>
      </c>
      <c r="H103" s="124">
        <v>43637</v>
      </c>
      <c r="I103" s="95">
        <v>24819</v>
      </c>
      <c r="J103" s="65">
        <v>120090050</v>
      </c>
      <c r="K103" s="22" t="s">
        <v>249</v>
      </c>
      <c r="L103" s="10" t="s">
        <v>27</v>
      </c>
      <c r="M103" s="157">
        <v>0</v>
      </c>
      <c r="N103">
        <v>0</v>
      </c>
      <c r="O103">
        <v>0</v>
      </c>
      <c r="P103">
        <v>0</v>
      </c>
      <c r="Q103" s="163">
        <v>0</v>
      </c>
      <c r="R103" s="21">
        <v>0</v>
      </c>
      <c r="S103" s="21">
        <v>0</v>
      </c>
      <c r="T103" s="21">
        <v>0</v>
      </c>
      <c r="U103" s="163">
        <v>34367</v>
      </c>
      <c r="V103" s="21">
        <v>26115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5</v>
      </c>
      <c r="AD103" s="9">
        <v>26115</v>
      </c>
      <c r="AG103" t="str">
        <f t="shared" si="11"/>
        <v/>
      </c>
    </row>
    <row r="104" spans="1:33" ht="15" customHeight="1" outlineLevel="1" x14ac:dyDescent="0.3">
      <c r="A104" s="22" t="s">
        <v>69</v>
      </c>
      <c r="B104" s="22" t="s">
        <v>69</v>
      </c>
      <c r="C104" s="65">
        <v>497</v>
      </c>
      <c r="D104" s="65">
        <v>280</v>
      </c>
      <c r="E104" s="113">
        <v>44531</v>
      </c>
      <c r="F104" s="116">
        <v>45015</v>
      </c>
      <c r="G104" s="115">
        <v>46898</v>
      </c>
      <c r="H104" s="115">
        <v>46167</v>
      </c>
      <c r="I104" s="75"/>
      <c r="J104" s="65">
        <v>120200030</v>
      </c>
      <c r="K104" s="3" t="s">
        <v>462</v>
      </c>
      <c r="L104" s="10" t="s">
        <v>15</v>
      </c>
      <c r="M104" s="157">
        <v>2</v>
      </c>
      <c r="N104">
        <v>1</v>
      </c>
      <c r="O104">
        <v>1</v>
      </c>
      <c r="P104">
        <v>0</v>
      </c>
      <c r="Q104" s="159">
        <v>2</v>
      </c>
      <c r="R104" s="9">
        <v>1</v>
      </c>
      <c r="S104" s="9">
        <v>1</v>
      </c>
      <c r="T104" s="9">
        <v>0</v>
      </c>
      <c r="U104" s="15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G104" t="str">
        <f t="shared" si="11"/>
        <v/>
      </c>
    </row>
    <row r="105" spans="1:33" s="33" customFormat="1" outlineLevel="1" x14ac:dyDescent="0.3">
      <c r="A105" s="22" t="s">
        <v>69</v>
      </c>
      <c r="B105" s="22" t="s">
        <v>257</v>
      </c>
      <c r="C105" s="29" t="s">
        <v>72</v>
      </c>
      <c r="D105" s="29" t="s">
        <v>73</v>
      </c>
      <c r="E105" s="113">
        <v>44844</v>
      </c>
      <c r="F105" s="116">
        <v>45645</v>
      </c>
      <c r="G105" s="113">
        <v>11017</v>
      </c>
      <c r="H105" s="113">
        <v>46811</v>
      </c>
      <c r="I105" s="25"/>
      <c r="J105" s="29">
        <v>620230050</v>
      </c>
      <c r="K105" s="19" t="s">
        <v>634</v>
      </c>
      <c r="L105" s="10" t="s">
        <v>15</v>
      </c>
      <c r="M105" s="157">
        <v>3</v>
      </c>
      <c r="N105">
        <v>3</v>
      </c>
      <c r="O105">
        <v>3</v>
      </c>
      <c r="P105">
        <v>0</v>
      </c>
      <c r="Q105" s="159">
        <v>3</v>
      </c>
      <c r="R105" s="9">
        <v>3</v>
      </c>
      <c r="S105" s="9">
        <v>3</v>
      </c>
      <c r="T105" s="9">
        <v>0</v>
      </c>
      <c r="U105" s="15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G105" t="str">
        <f t="shared" si="11"/>
        <v/>
      </c>
    </row>
    <row r="106" spans="1:33" s="33" customFormat="1" outlineLevel="1" x14ac:dyDescent="0.3">
      <c r="A106" s="22" t="s">
        <v>69</v>
      </c>
      <c r="B106" s="22" t="s">
        <v>257</v>
      </c>
      <c r="C106" s="29" t="s">
        <v>673</v>
      </c>
      <c r="D106" s="29" t="s">
        <v>674</v>
      </c>
      <c r="E106" s="113">
        <v>45518</v>
      </c>
      <c r="F106" s="116">
        <v>45764</v>
      </c>
      <c r="G106" s="113">
        <v>11132</v>
      </c>
      <c r="H106" s="113">
        <v>46927</v>
      </c>
      <c r="I106" s="25"/>
      <c r="J106" s="29" t="s">
        <v>653</v>
      </c>
      <c r="K106" s="19" t="s">
        <v>654</v>
      </c>
      <c r="L106" s="10" t="s">
        <v>15</v>
      </c>
      <c r="M106" s="159">
        <v>1</v>
      </c>
      <c r="N106" s="9">
        <v>1</v>
      </c>
      <c r="O106" s="9">
        <v>1</v>
      </c>
      <c r="P106" s="9">
        <v>0</v>
      </c>
      <c r="Q106" s="159">
        <v>1</v>
      </c>
      <c r="R106" s="9">
        <v>1</v>
      </c>
      <c r="S106" s="9">
        <v>1</v>
      </c>
      <c r="T106" s="9">
        <v>0</v>
      </c>
      <c r="U106" s="15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G106" t="str">
        <f t="shared" si="11"/>
        <v/>
      </c>
    </row>
    <row r="107" spans="1:33" ht="15" customHeight="1" x14ac:dyDescent="0.3">
      <c r="A107" s="7"/>
      <c r="B107" s="7"/>
      <c r="C107" s="29"/>
      <c r="D107" s="29"/>
      <c r="E107" s="117"/>
      <c r="F107" s="117"/>
      <c r="G107" s="113"/>
      <c r="H107" s="113"/>
      <c r="I107" s="25"/>
      <c r="J107" s="32"/>
      <c r="K107" s="11" t="s">
        <v>69</v>
      </c>
      <c r="L107" s="13">
        <f>COUNTA(L100:L106)</f>
        <v>7</v>
      </c>
      <c r="M107" s="158">
        <f t="shared" ref="M107:P107" si="17">SUM(M100:M106)</f>
        <v>12</v>
      </c>
      <c r="N107" s="12">
        <f t="shared" si="17"/>
        <v>9</v>
      </c>
      <c r="O107" s="12">
        <f t="shared" si="17"/>
        <v>9</v>
      </c>
      <c r="P107" s="12">
        <f t="shared" si="17"/>
        <v>0</v>
      </c>
      <c r="Q107" s="158">
        <f t="shared" ref="Q107:AD107" si="18">SUM(Q100:Q106)</f>
        <v>12</v>
      </c>
      <c r="R107" s="12">
        <f t="shared" si="18"/>
        <v>9</v>
      </c>
      <c r="S107" s="12">
        <f t="shared" si="18"/>
        <v>9</v>
      </c>
      <c r="T107" s="12">
        <f t="shared" si="18"/>
        <v>0</v>
      </c>
      <c r="U107" s="158">
        <f t="shared" si="18"/>
        <v>34367</v>
      </c>
      <c r="V107" s="12">
        <f t="shared" si="18"/>
        <v>26115</v>
      </c>
      <c r="W107" s="12">
        <f t="shared" si="18"/>
        <v>0</v>
      </c>
      <c r="X107" s="12">
        <f t="shared" si="18"/>
        <v>0</v>
      </c>
      <c r="Y107" s="12">
        <f t="shared" si="18"/>
        <v>0</v>
      </c>
      <c r="Z107" s="12">
        <f t="shared" si="18"/>
        <v>0</v>
      </c>
      <c r="AA107" s="12">
        <f t="shared" si="18"/>
        <v>0</v>
      </c>
      <c r="AB107" s="12">
        <f t="shared" si="18"/>
        <v>0</v>
      </c>
      <c r="AC107" s="12">
        <f t="shared" si="18"/>
        <v>5</v>
      </c>
      <c r="AD107" s="12">
        <f t="shared" si="18"/>
        <v>26115</v>
      </c>
      <c r="AG107" t="str">
        <f t="shared" si="11"/>
        <v/>
      </c>
    </row>
    <row r="108" spans="1:33" ht="15" customHeight="1" x14ac:dyDescent="0.3">
      <c r="A108" s="7"/>
      <c r="B108" s="7"/>
      <c r="C108" s="29"/>
      <c r="D108" s="29"/>
      <c r="E108" s="117"/>
      <c r="F108" s="117"/>
      <c r="G108" s="113"/>
      <c r="H108" s="113"/>
      <c r="I108" s="25"/>
      <c r="J108" s="32"/>
      <c r="K108" s="11"/>
      <c r="L108" s="13"/>
      <c r="M108" s="158"/>
      <c r="N108" s="12"/>
      <c r="O108" s="12"/>
      <c r="P108" s="12"/>
      <c r="Q108" s="158"/>
      <c r="R108" s="12"/>
      <c r="S108" s="12"/>
      <c r="T108" s="12"/>
      <c r="U108" s="158"/>
      <c r="V108" s="12"/>
      <c r="W108" s="12"/>
      <c r="X108" s="12"/>
      <c r="Y108" s="12"/>
      <c r="Z108" s="12"/>
      <c r="AA108" s="12"/>
      <c r="AB108" s="12"/>
      <c r="AC108" s="12"/>
      <c r="AD108" s="12"/>
    </row>
    <row r="109" spans="1:33" ht="15" customHeight="1" outlineLevel="1" x14ac:dyDescent="0.3">
      <c r="A109" s="66"/>
      <c r="B109" s="66"/>
      <c r="C109" s="67"/>
      <c r="D109" s="67"/>
      <c r="E109" s="118"/>
      <c r="F109" s="118"/>
      <c r="G109" s="118"/>
      <c r="H109" s="118"/>
      <c r="I109" s="68"/>
      <c r="J109" s="62" t="s">
        <v>11</v>
      </c>
      <c r="K109" s="8" t="s">
        <v>12</v>
      </c>
      <c r="L109" s="79"/>
      <c r="M109" s="153"/>
      <c r="N109" s="79"/>
      <c r="O109" s="79"/>
      <c r="P109" s="79"/>
      <c r="Q109" s="161"/>
      <c r="R109" s="71"/>
      <c r="S109" s="71"/>
      <c r="T109" s="71"/>
      <c r="U109" s="161"/>
      <c r="V109" s="71"/>
      <c r="W109" s="71"/>
      <c r="X109" s="71"/>
      <c r="Y109" s="71"/>
      <c r="Z109" s="71"/>
      <c r="AA109" s="71"/>
      <c r="AB109" s="71"/>
      <c r="AC109" s="71"/>
      <c r="AD109" s="106"/>
      <c r="AG109" t="str">
        <f t="shared" si="11"/>
        <v/>
      </c>
    </row>
    <row r="110" spans="1:33" s="33" customFormat="1" outlineLevel="1" x14ac:dyDescent="0.3">
      <c r="A110" s="11" t="s">
        <v>695</v>
      </c>
      <c r="B110" s="16" t="s">
        <v>257</v>
      </c>
      <c r="C110" s="29" t="s">
        <v>697</v>
      </c>
      <c r="D110" s="29" t="s">
        <v>698</v>
      </c>
      <c r="E110" s="18">
        <v>45888</v>
      </c>
      <c r="F110" s="20">
        <v>46009</v>
      </c>
      <c r="G110" s="26">
        <v>47895</v>
      </c>
      <c r="H110" s="26">
        <v>47165</v>
      </c>
      <c r="I110" s="26"/>
      <c r="J110" s="65" t="s">
        <v>699</v>
      </c>
      <c r="K110" s="19" t="s">
        <v>700</v>
      </c>
      <c r="L110" s="10" t="s">
        <v>15</v>
      </c>
      <c r="M110" s="159">
        <v>1</v>
      </c>
      <c r="N110" s="9">
        <v>1</v>
      </c>
      <c r="O110" s="9">
        <v>1</v>
      </c>
      <c r="P110" s="9">
        <v>0</v>
      </c>
      <c r="Q110" s="159">
        <v>1</v>
      </c>
      <c r="R110" s="9">
        <v>1</v>
      </c>
      <c r="S110" s="9">
        <v>1</v>
      </c>
      <c r="T110" s="9">
        <v>0</v>
      </c>
      <c r="U110" s="15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G110" t="str">
        <f t="shared" ref="AG110:AG112" si="19">IF(NOT(SUM(S110:T110))=R110,"Error", "")</f>
        <v/>
      </c>
    </row>
    <row r="111" spans="1:33" ht="15" customHeight="1" x14ac:dyDescent="0.3">
      <c r="A111" s="7"/>
      <c r="B111" s="7"/>
      <c r="C111" s="29"/>
      <c r="D111" s="29"/>
      <c r="E111" s="117"/>
      <c r="F111" s="117"/>
      <c r="G111" s="113"/>
      <c r="H111" s="113"/>
      <c r="I111" s="25"/>
      <c r="J111" s="32"/>
      <c r="K111" s="11" t="s">
        <v>695</v>
      </c>
      <c r="L111" s="13">
        <f>COUNTA(L110:L110)</f>
        <v>1</v>
      </c>
      <c r="M111" s="158">
        <f t="shared" ref="M111:U111" si="20">SUM(M110:M110)</f>
        <v>1</v>
      </c>
      <c r="N111" s="12">
        <f t="shared" si="20"/>
        <v>1</v>
      </c>
      <c r="O111" s="12">
        <f t="shared" si="20"/>
        <v>1</v>
      </c>
      <c r="P111" s="12">
        <f t="shared" si="20"/>
        <v>0</v>
      </c>
      <c r="Q111" s="158">
        <f t="shared" si="20"/>
        <v>1</v>
      </c>
      <c r="R111" s="12">
        <f t="shared" si="20"/>
        <v>1</v>
      </c>
      <c r="S111" s="12">
        <f t="shared" si="20"/>
        <v>1</v>
      </c>
      <c r="T111" s="12">
        <f t="shared" si="20"/>
        <v>0</v>
      </c>
      <c r="U111" s="158">
        <f t="shared" si="20"/>
        <v>0</v>
      </c>
      <c r="V111" s="12">
        <f t="shared" ref="V111:AD111" si="21">SUM(V110:V110)</f>
        <v>0</v>
      </c>
      <c r="W111" s="12">
        <f t="shared" si="21"/>
        <v>0</v>
      </c>
      <c r="X111" s="12">
        <f t="shared" si="21"/>
        <v>0</v>
      </c>
      <c r="Y111" s="12">
        <f t="shared" si="21"/>
        <v>0</v>
      </c>
      <c r="Z111" s="12">
        <f t="shared" si="21"/>
        <v>0</v>
      </c>
      <c r="AA111" s="12">
        <f t="shared" si="21"/>
        <v>0</v>
      </c>
      <c r="AB111" s="12">
        <f t="shared" si="21"/>
        <v>0</v>
      </c>
      <c r="AC111" s="12">
        <f t="shared" si="21"/>
        <v>0</v>
      </c>
      <c r="AD111" s="12">
        <f t="shared" si="21"/>
        <v>0</v>
      </c>
      <c r="AG111" t="str">
        <f t="shared" si="19"/>
        <v/>
      </c>
    </row>
    <row r="112" spans="1:33" ht="15" customHeight="1" x14ac:dyDescent="0.3">
      <c r="A112" s="66"/>
      <c r="B112" s="66"/>
      <c r="C112" s="67"/>
      <c r="D112" s="67"/>
      <c r="E112" s="118"/>
      <c r="F112" s="118"/>
      <c r="G112" s="118"/>
      <c r="H112" s="118"/>
      <c r="I112" s="68"/>
      <c r="J112" s="69"/>
      <c r="K112" s="70"/>
      <c r="L112" s="79"/>
      <c r="M112" s="153"/>
      <c r="N112" s="79"/>
      <c r="O112" s="79"/>
      <c r="P112" s="79" t="s">
        <v>696</v>
      </c>
      <c r="Q112" s="161"/>
      <c r="R112" s="71"/>
      <c r="S112" s="71"/>
      <c r="T112" s="71"/>
      <c r="U112" s="161"/>
      <c r="V112" s="71"/>
      <c r="W112" s="71"/>
      <c r="X112" s="71"/>
      <c r="Y112" s="71"/>
      <c r="Z112" s="71"/>
      <c r="AA112" s="71"/>
      <c r="AB112" s="71"/>
      <c r="AC112" s="71"/>
      <c r="AD112" s="106"/>
      <c r="AG112" t="str">
        <f t="shared" si="19"/>
        <v/>
      </c>
    </row>
    <row r="113" spans="1:33" ht="15" customHeight="1" outlineLevel="1" x14ac:dyDescent="0.3">
      <c r="A113" s="7"/>
      <c r="B113" s="7"/>
      <c r="C113" s="29"/>
      <c r="D113" s="29"/>
      <c r="E113" s="117"/>
      <c r="F113" s="117"/>
      <c r="G113" s="113"/>
      <c r="H113" s="113"/>
      <c r="I113" s="25"/>
      <c r="J113" s="62" t="s">
        <v>11</v>
      </c>
      <c r="K113" s="8" t="s">
        <v>12</v>
      </c>
      <c r="L113" s="14"/>
      <c r="M113" s="149"/>
      <c r="N113" s="14"/>
      <c r="O113" s="14"/>
      <c r="P113" s="14"/>
      <c r="Q113" s="159"/>
      <c r="R113" s="9"/>
      <c r="S113" s="9"/>
      <c r="T113" s="9"/>
      <c r="U113" s="159"/>
      <c r="V113" s="9"/>
      <c r="W113" s="9"/>
      <c r="X113" s="9"/>
      <c r="Y113" s="9"/>
      <c r="Z113" s="9"/>
      <c r="AA113" s="9"/>
      <c r="AB113" s="9"/>
      <c r="AC113" s="9"/>
      <c r="AD113" s="106"/>
      <c r="AG113" t="str">
        <f t="shared" si="11"/>
        <v/>
      </c>
    </row>
    <row r="114" spans="1:33" ht="15" customHeight="1" outlineLevel="1" x14ac:dyDescent="0.3">
      <c r="A114" s="2" t="s">
        <v>78</v>
      </c>
      <c r="B114" s="2" t="s">
        <v>77</v>
      </c>
      <c r="C114" s="29" t="s">
        <v>86</v>
      </c>
      <c r="D114" s="29" t="s">
        <v>87</v>
      </c>
      <c r="E114" s="113">
        <v>35878</v>
      </c>
      <c r="F114" s="116">
        <v>36566</v>
      </c>
      <c r="G114" s="115" t="s">
        <v>14</v>
      </c>
      <c r="H114" s="115">
        <v>37713</v>
      </c>
      <c r="I114" s="74"/>
      <c r="J114" s="65">
        <v>119980730</v>
      </c>
      <c r="K114" s="22" t="s">
        <v>525</v>
      </c>
      <c r="L114" s="10" t="s">
        <v>15</v>
      </c>
      <c r="M114" s="157">
        <v>2</v>
      </c>
      <c r="N114">
        <v>1</v>
      </c>
      <c r="O114">
        <v>1</v>
      </c>
      <c r="P114">
        <v>0</v>
      </c>
      <c r="Q114" s="159">
        <v>2</v>
      </c>
      <c r="R114" s="9">
        <v>1</v>
      </c>
      <c r="S114" s="9">
        <v>1</v>
      </c>
      <c r="T114" s="9">
        <v>0</v>
      </c>
      <c r="U114" s="15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G114" t="str">
        <f t="shared" si="11"/>
        <v/>
      </c>
    </row>
    <row r="115" spans="1:33" ht="15" customHeight="1" outlineLevel="1" x14ac:dyDescent="0.3">
      <c r="A115" s="2" t="s">
        <v>78</v>
      </c>
      <c r="B115" s="2" t="s">
        <v>77</v>
      </c>
      <c r="C115" s="29" t="s">
        <v>81</v>
      </c>
      <c r="D115" s="29" t="s">
        <v>82</v>
      </c>
      <c r="E115" s="113">
        <v>35982</v>
      </c>
      <c r="F115" s="116">
        <v>40857</v>
      </c>
      <c r="G115" s="125" t="s">
        <v>14</v>
      </c>
      <c r="H115" s="125">
        <v>45007</v>
      </c>
      <c r="I115" s="96">
        <v>22476</v>
      </c>
      <c r="J115" s="29" t="s">
        <v>498</v>
      </c>
      <c r="K115" s="3" t="s">
        <v>83</v>
      </c>
      <c r="L115" s="10" t="s">
        <v>27</v>
      </c>
      <c r="M115" s="157">
        <v>0</v>
      </c>
      <c r="N115">
        <v>0</v>
      </c>
      <c r="O115">
        <v>0</v>
      </c>
      <c r="P115">
        <v>0</v>
      </c>
      <c r="Q115" s="159">
        <v>0</v>
      </c>
      <c r="R115" s="9">
        <v>0</v>
      </c>
      <c r="S115" s="9">
        <v>0</v>
      </c>
      <c r="T115" s="9">
        <v>0</v>
      </c>
      <c r="U115" s="159">
        <v>11808</v>
      </c>
      <c r="V115" s="9">
        <v>11808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5</v>
      </c>
      <c r="AD115" s="9">
        <v>11808</v>
      </c>
      <c r="AG115" t="str">
        <f t="shared" si="11"/>
        <v/>
      </c>
    </row>
    <row r="116" spans="1:33" ht="15" customHeight="1" outlineLevel="1" x14ac:dyDescent="0.3">
      <c r="A116" s="2" t="s">
        <v>78</v>
      </c>
      <c r="B116" s="2" t="s">
        <v>257</v>
      </c>
      <c r="C116" s="29" t="s">
        <v>79</v>
      </c>
      <c r="D116" s="29" t="s">
        <v>80</v>
      </c>
      <c r="E116" s="113">
        <v>37287</v>
      </c>
      <c r="F116" s="116">
        <v>37714</v>
      </c>
      <c r="G116" s="125" t="s">
        <v>14</v>
      </c>
      <c r="H116" s="125">
        <v>38896</v>
      </c>
      <c r="I116" s="96">
        <v>22878</v>
      </c>
      <c r="J116" s="29">
        <v>120020780</v>
      </c>
      <c r="K116" s="3" t="s">
        <v>88</v>
      </c>
      <c r="L116" s="10" t="s">
        <v>15</v>
      </c>
      <c r="M116" s="157">
        <v>1</v>
      </c>
      <c r="N116">
        <v>1</v>
      </c>
      <c r="O116">
        <v>1</v>
      </c>
      <c r="P116">
        <v>0</v>
      </c>
      <c r="Q116" s="159">
        <v>1</v>
      </c>
      <c r="R116" s="9">
        <v>1</v>
      </c>
      <c r="S116" s="9">
        <v>1</v>
      </c>
      <c r="T116" s="9">
        <v>0</v>
      </c>
      <c r="U116" s="15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G116" t="str">
        <f t="shared" si="11"/>
        <v/>
      </c>
    </row>
    <row r="117" spans="1:33" ht="15" customHeight="1" outlineLevel="1" x14ac:dyDescent="0.3">
      <c r="A117" s="2" t="s">
        <v>78</v>
      </c>
      <c r="B117" s="2" t="s">
        <v>77</v>
      </c>
      <c r="C117" s="29" t="s">
        <v>84</v>
      </c>
      <c r="D117" s="29" t="s">
        <v>85</v>
      </c>
      <c r="E117" s="113">
        <v>37718</v>
      </c>
      <c r="F117" s="116">
        <v>37931</v>
      </c>
      <c r="G117" s="125" t="s">
        <v>14</v>
      </c>
      <c r="H117" s="125">
        <v>39091</v>
      </c>
      <c r="I117" s="96">
        <v>23209</v>
      </c>
      <c r="J117" s="29">
        <v>120030840</v>
      </c>
      <c r="K117" s="3" t="s">
        <v>89</v>
      </c>
      <c r="L117" s="10" t="s">
        <v>15</v>
      </c>
      <c r="M117" s="157">
        <v>1</v>
      </c>
      <c r="N117">
        <v>1</v>
      </c>
      <c r="O117">
        <v>1</v>
      </c>
      <c r="P117">
        <v>0</v>
      </c>
      <c r="Q117" s="159">
        <v>1</v>
      </c>
      <c r="R117" s="9">
        <v>1</v>
      </c>
      <c r="S117" s="9">
        <v>1</v>
      </c>
      <c r="T117" s="9">
        <v>0</v>
      </c>
      <c r="U117" s="15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G117" t="str">
        <f t="shared" si="11"/>
        <v/>
      </c>
    </row>
    <row r="118" spans="1:33" ht="15" customHeight="1" outlineLevel="1" x14ac:dyDescent="0.3">
      <c r="A118" s="2" t="s">
        <v>78</v>
      </c>
      <c r="B118" s="2" t="s">
        <v>77</v>
      </c>
      <c r="C118" s="29" t="s">
        <v>90</v>
      </c>
      <c r="D118" s="29" t="s">
        <v>91</v>
      </c>
      <c r="E118" s="113">
        <v>37747</v>
      </c>
      <c r="F118" s="116">
        <v>37938</v>
      </c>
      <c r="G118" s="125" t="s">
        <v>14</v>
      </c>
      <c r="H118" s="125">
        <v>39091</v>
      </c>
      <c r="I118" s="96">
        <v>23131</v>
      </c>
      <c r="J118" s="29">
        <v>120030950</v>
      </c>
      <c r="K118" s="3" t="s">
        <v>92</v>
      </c>
      <c r="L118" s="10" t="s">
        <v>15</v>
      </c>
      <c r="M118" s="157">
        <v>3</v>
      </c>
      <c r="N118">
        <v>3</v>
      </c>
      <c r="O118">
        <v>3</v>
      </c>
      <c r="P118">
        <v>0</v>
      </c>
      <c r="Q118" s="159">
        <v>3</v>
      </c>
      <c r="R118" s="9">
        <v>3</v>
      </c>
      <c r="S118" s="9">
        <v>3</v>
      </c>
      <c r="T118" s="9">
        <v>0</v>
      </c>
      <c r="U118" s="15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G118" t="str">
        <f t="shared" si="11"/>
        <v/>
      </c>
    </row>
    <row r="119" spans="1:33" ht="15" customHeight="1" outlineLevel="1" x14ac:dyDescent="0.3">
      <c r="A119" s="2" t="s">
        <v>78</v>
      </c>
      <c r="B119" s="2" t="s">
        <v>257</v>
      </c>
      <c r="C119" s="29" t="s">
        <v>93</v>
      </c>
      <c r="D119" s="29" t="s">
        <v>94</v>
      </c>
      <c r="E119" s="113">
        <v>37998</v>
      </c>
      <c r="F119" s="116">
        <v>38085</v>
      </c>
      <c r="G119" s="125" t="s">
        <v>14</v>
      </c>
      <c r="H119" s="125">
        <v>39229</v>
      </c>
      <c r="I119" s="96">
        <v>23421</v>
      </c>
      <c r="J119" s="29">
        <v>120040480</v>
      </c>
      <c r="K119" s="3" t="s">
        <v>95</v>
      </c>
      <c r="L119" s="10" t="s">
        <v>15</v>
      </c>
      <c r="M119" s="157">
        <v>0</v>
      </c>
      <c r="N119">
        <v>0</v>
      </c>
      <c r="O119">
        <v>0</v>
      </c>
      <c r="P119">
        <v>0</v>
      </c>
      <c r="Q119" s="159">
        <v>2</v>
      </c>
      <c r="R119" s="9">
        <v>1</v>
      </c>
      <c r="S119" s="9">
        <v>1</v>
      </c>
      <c r="T119" s="9">
        <v>0</v>
      </c>
      <c r="U119" s="15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G119" t="str">
        <f t="shared" si="11"/>
        <v/>
      </c>
    </row>
    <row r="120" spans="1:33" ht="15" customHeight="1" outlineLevel="1" x14ac:dyDescent="0.3">
      <c r="A120" s="2" t="s">
        <v>78</v>
      </c>
      <c r="B120" s="2" t="s">
        <v>77</v>
      </c>
      <c r="C120" s="29" t="s">
        <v>86</v>
      </c>
      <c r="D120" s="29" t="s">
        <v>87</v>
      </c>
      <c r="E120" s="113">
        <v>38497</v>
      </c>
      <c r="F120" s="116">
        <v>38673</v>
      </c>
      <c r="G120" s="125" t="s">
        <v>14</v>
      </c>
      <c r="H120" s="125">
        <v>39845</v>
      </c>
      <c r="I120" s="96">
        <v>23502</v>
      </c>
      <c r="J120" s="29">
        <v>120050960</v>
      </c>
      <c r="K120" s="3" t="s">
        <v>96</v>
      </c>
      <c r="L120" s="10" t="s">
        <v>15</v>
      </c>
      <c r="M120" s="157">
        <v>0</v>
      </c>
      <c r="N120">
        <v>0</v>
      </c>
      <c r="O120">
        <v>0</v>
      </c>
      <c r="P120">
        <v>0</v>
      </c>
      <c r="Q120" s="159">
        <v>2</v>
      </c>
      <c r="R120" s="9">
        <v>2</v>
      </c>
      <c r="S120" s="9">
        <v>2</v>
      </c>
      <c r="T120" s="9">
        <v>0</v>
      </c>
      <c r="U120" s="15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G120" t="str">
        <f t="shared" si="11"/>
        <v/>
      </c>
    </row>
    <row r="121" spans="1:33" ht="15" customHeight="1" outlineLevel="1" x14ac:dyDescent="0.3">
      <c r="A121" s="2" t="s">
        <v>78</v>
      </c>
      <c r="B121" s="2" t="s">
        <v>77</v>
      </c>
      <c r="C121" s="29" t="s">
        <v>81</v>
      </c>
      <c r="D121" s="29" t="s">
        <v>82</v>
      </c>
      <c r="E121" s="168">
        <v>45912</v>
      </c>
      <c r="F121" s="63">
        <v>46009</v>
      </c>
      <c r="G121" s="63" t="s">
        <v>14</v>
      </c>
      <c r="H121" s="63">
        <v>47871</v>
      </c>
      <c r="I121" s="64"/>
      <c r="J121" s="29" t="s">
        <v>701</v>
      </c>
      <c r="K121" s="19" t="s">
        <v>702</v>
      </c>
      <c r="L121" s="10" t="s">
        <v>15</v>
      </c>
      <c r="M121" s="157">
        <v>12</v>
      </c>
      <c r="N121">
        <v>12</v>
      </c>
      <c r="O121">
        <v>12</v>
      </c>
      <c r="P121">
        <v>0</v>
      </c>
      <c r="Q121" s="159">
        <v>12</v>
      </c>
      <c r="R121" s="9">
        <v>12</v>
      </c>
      <c r="S121" s="9">
        <v>12</v>
      </c>
      <c r="T121" s="9">
        <v>0</v>
      </c>
      <c r="U121" s="15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G121" t="str">
        <f t="shared" si="11"/>
        <v/>
      </c>
    </row>
    <row r="122" spans="1:33" ht="15" customHeight="1" outlineLevel="1" x14ac:dyDescent="0.3">
      <c r="A122" s="2" t="s">
        <v>78</v>
      </c>
      <c r="B122" s="2" t="s">
        <v>575</v>
      </c>
      <c r="C122" s="29" t="s">
        <v>90</v>
      </c>
      <c r="D122" s="29" t="s">
        <v>91</v>
      </c>
      <c r="E122" s="113">
        <v>45116</v>
      </c>
      <c r="F122" s="116">
        <v>45456</v>
      </c>
      <c r="G122" s="115">
        <v>47327</v>
      </c>
      <c r="H122" s="115">
        <v>46596</v>
      </c>
      <c r="I122" s="74"/>
      <c r="J122" s="65">
        <v>620230140</v>
      </c>
      <c r="K122" s="3" t="s">
        <v>574</v>
      </c>
      <c r="L122" s="10" t="s">
        <v>15</v>
      </c>
      <c r="M122" s="157">
        <v>3</v>
      </c>
      <c r="N122">
        <v>3</v>
      </c>
      <c r="O122">
        <v>3</v>
      </c>
      <c r="P122">
        <v>0</v>
      </c>
      <c r="Q122" s="159">
        <v>3</v>
      </c>
      <c r="R122" s="9">
        <v>3</v>
      </c>
      <c r="S122" s="9">
        <v>3</v>
      </c>
      <c r="T122" s="9">
        <v>0</v>
      </c>
      <c r="U122" s="15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G122" t="str">
        <f t="shared" si="11"/>
        <v/>
      </c>
    </row>
    <row r="123" spans="1:33" ht="15" customHeight="1" x14ac:dyDescent="0.3">
      <c r="A123" s="7"/>
      <c r="B123" s="7"/>
      <c r="C123" s="29"/>
      <c r="D123" s="29"/>
      <c r="E123" s="117"/>
      <c r="F123" s="117"/>
      <c r="G123" s="113"/>
      <c r="H123" s="113"/>
      <c r="I123" s="25"/>
      <c r="J123" s="32"/>
      <c r="K123" s="11" t="s">
        <v>78</v>
      </c>
      <c r="L123" s="13">
        <f>COUNTA(L114:L122)</f>
        <v>9</v>
      </c>
      <c r="M123" s="158">
        <f t="shared" ref="M123:P123" si="22">SUM(M114:M122)</f>
        <v>22</v>
      </c>
      <c r="N123" s="12">
        <f t="shared" si="22"/>
        <v>21</v>
      </c>
      <c r="O123" s="12">
        <f t="shared" si="22"/>
        <v>21</v>
      </c>
      <c r="P123" s="12">
        <f t="shared" si="22"/>
        <v>0</v>
      </c>
      <c r="Q123" s="158">
        <f t="shared" ref="Q123:AD123" si="23">SUM(Q114:Q122)</f>
        <v>26</v>
      </c>
      <c r="R123" s="12">
        <f t="shared" si="23"/>
        <v>24</v>
      </c>
      <c r="S123" s="12">
        <f t="shared" si="23"/>
        <v>24</v>
      </c>
      <c r="T123" s="12">
        <f t="shared" si="23"/>
        <v>0</v>
      </c>
      <c r="U123" s="158">
        <f t="shared" si="23"/>
        <v>11808</v>
      </c>
      <c r="V123" s="12">
        <f t="shared" si="23"/>
        <v>11808</v>
      </c>
      <c r="W123" s="12">
        <f t="shared" si="23"/>
        <v>0</v>
      </c>
      <c r="X123" s="12">
        <f t="shared" si="23"/>
        <v>0</v>
      </c>
      <c r="Y123" s="12">
        <f t="shared" si="23"/>
        <v>0</v>
      </c>
      <c r="Z123" s="12">
        <f t="shared" si="23"/>
        <v>0</v>
      </c>
      <c r="AA123" s="12">
        <f t="shared" si="23"/>
        <v>0</v>
      </c>
      <c r="AB123" s="12">
        <f t="shared" si="23"/>
        <v>0</v>
      </c>
      <c r="AC123" s="12">
        <f t="shared" si="23"/>
        <v>5</v>
      </c>
      <c r="AD123" s="12">
        <f t="shared" si="23"/>
        <v>11808</v>
      </c>
      <c r="AG123" t="str">
        <f t="shared" si="11"/>
        <v/>
      </c>
    </row>
    <row r="124" spans="1:33" ht="15" customHeight="1" x14ac:dyDescent="0.3">
      <c r="A124" s="7"/>
      <c r="B124" s="7"/>
      <c r="C124" s="29"/>
      <c r="D124" s="29"/>
      <c r="E124" s="117"/>
      <c r="F124" s="117"/>
      <c r="G124" s="113"/>
      <c r="H124" s="113"/>
      <c r="I124" s="25"/>
      <c r="J124" s="32"/>
      <c r="K124" s="11"/>
      <c r="L124" s="13"/>
      <c r="M124" s="151"/>
      <c r="N124" s="13"/>
      <c r="O124" s="13"/>
      <c r="P124" s="13"/>
      <c r="Q124" s="158"/>
      <c r="R124" s="12"/>
      <c r="S124" s="12"/>
      <c r="T124" s="12"/>
      <c r="U124" s="158"/>
      <c r="V124" s="12"/>
      <c r="W124" s="12"/>
      <c r="X124" s="12"/>
      <c r="Y124" s="12"/>
      <c r="Z124" s="12"/>
      <c r="AA124" s="12"/>
      <c r="AB124" s="12"/>
      <c r="AC124" s="12"/>
      <c r="AD124" s="12"/>
      <c r="AG124" t="str">
        <f t="shared" si="11"/>
        <v/>
      </c>
    </row>
    <row r="125" spans="1:33" ht="15" customHeight="1" outlineLevel="1" x14ac:dyDescent="0.3">
      <c r="A125" s="7"/>
      <c r="B125" s="7"/>
      <c r="C125" s="29"/>
      <c r="D125" s="29"/>
      <c r="E125" s="117"/>
      <c r="F125" s="117"/>
      <c r="G125" s="113"/>
      <c r="H125" s="113"/>
      <c r="I125" s="25"/>
      <c r="J125" s="62" t="s">
        <v>11</v>
      </c>
      <c r="K125" s="8" t="s">
        <v>12</v>
      </c>
      <c r="L125" s="13"/>
      <c r="M125" s="151"/>
      <c r="N125" s="13"/>
      <c r="O125" s="13"/>
      <c r="P125" s="13"/>
      <c r="Q125" s="158"/>
      <c r="R125" s="12"/>
      <c r="S125" s="12"/>
      <c r="T125" s="12"/>
      <c r="U125" s="158"/>
      <c r="V125" s="12"/>
      <c r="W125" s="12"/>
      <c r="X125" s="12"/>
      <c r="Y125" s="12"/>
      <c r="Z125" s="12"/>
      <c r="AA125" s="12"/>
      <c r="AB125" s="12"/>
      <c r="AC125" s="12"/>
      <c r="AD125" s="12"/>
      <c r="AG125" t="str">
        <f t="shared" si="11"/>
        <v/>
      </c>
    </row>
    <row r="126" spans="1:33" s="33" customFormat="1" ht="15" customHeight="1" outlineLevel="1" x14ac:dyDescent="0.3">
      <c r="A126" s="2" t="s">
        <v>78</v>
      </c>
      <c r="B126" s="2" t="s">
        <v>77</v>
      </c>
      <c r="C126" s="29" t="s">
        <v>81</v>
      </c>
      <c r="D126" s="29" t="s">
        <v>82</v>
      </c>
      <c r="E126" s="113">
        <v>42227</v>
      </c>
      <c r="F126" s="116">
        <v>43412</v>
      </c>
      <c r="G126" s="115">
        <v>47122</v>
      </c>
      <c r="H126" s="115" t="s">
        <v>14</v>
      </c>
      <c r="I126" s="75"/>
      <c r="J126" s="29" t="s">
        <v>474</v>
      </c>
      <c r="K126" s="77" t="s">
        <v>332</v>
      </c>
      <c r="L126" s="10" t="s">
        <v>27</v>
      </c>
      <c r="M126" s="157">
        <v>0</v>
      </c>
      <c r="N126">
        <v>0</v>
      </c>
      <c r="O126">
        <v>0</v>
      </c>
      <c r="P126">
        <v>0</v>
      </c>
      <c r="Q126" s="150">
        <v>0</v>
      </c>
      <c r="R126" s="24">
        <v>0</v>
      </c>
      <c r="S126" s="24">
        <v>0</v>
      </c>
      <c r="T126" s="24">
        <v>0</v>
      </c>
      <c r="U126" s="159">
        <v>155000</v>
      </c>
      <c r="V126" s="9">
        <v>132984</v>
      </c>
      <c r="W126" s="9">
        <v>0</v>
      </c>
      <c r="X126" s="9">
        <v>0</v>
      </c>
      <c r="Y126" s="9">
        <v>0</v>
      </c>
      <c r="Z126" s="9">
        <v>0</v>
      </c>
      <c r="AA126" s="9">
        <v>295</v>
      </c>
      <c r="AB126" s="9">
        <v>132984</v>
      </c>
      <c r="AC126" s="9">
        <v>0</v>
      </c>
      <c r="AD126" s="9">
        <v>0</v>
      </c>
      <c r="AG126" t="str">
        <f t="shared" si="11"/>
        <v/>
      </c>
    </row>
    <row r="127" spans="1:33" ht="15" customHeight="1" outlineLevel="1" x14ac:dyDescent="0.3">
      <c r="A127" s="2" t="s">
        <v>78</v>
      </c>
      <c r="B127" s="2" t="s">
        <v>77</v>
      </c>
      <c r="C127" s="29" t="s">
        <v>84</v>
      </c>
      <c r="D127" s="29" t="s">
        <v>85</v>
      </c>
      <c r="E127" s="116">
        <v>40948</v>
      </c>
      <c r="F127" s="116">
        <v>41620</v>
      </c>
      <c r="G127" s="116" t="s">
        <v>14</v>
      </c>
      <c r="H127" s="116">
        <v>45279</v>
      </c>
      <c r="I127" s="64">
        <v>25311</v>
      </c>
      <c r="J127" s="29">
        <v>120120160</v>
      </c>
      <c r="K127" s="19" t="s">
        <v>268</v>
      </c>
      <c r="L127" s="10" t="s">
        <v>27</v>
      </c>
      <c r="M127" s="157">
        <v>0</v>
      </c>
      <c r="N127">
        <v>0</v>
      </c>
      <c r="O127">
        <v>0</v>
      </c>
      <c r="P127">
        <v>0</v>
      </c>
      <c r="Q127" s="159">
        <v>0</v>
      </c>
      <c r="R127" s="9">
        <v>0</v>
      </c>
      <c r="S127" s="9">
        <v>0</v>
      </c>
      <c r="T127" s="9">
        <v>0</v>
      </c>
      <c r="U127" s="159">
        <v>289000</v>
      </c>
      <c r="V127" s="9">
        <v>289000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10</v>
      </c>
      <c r="AD127" s="9">
        <v>289000</v>
      </c>
      <c r="AG127" t="str">
        <f t="shared" si="11"/>
        <v/>
      </c>
    </row>
    <row r="128" spans="1:33" ht="15" customHeight="1" outlineLevel="1" x14ac:dyDescent="0.3">
      <c r="A128" s="2" t="s">
        <v>78</v>
      </c>
      <c r="B128" s="2" t="s">
        <v>77</v>
      </c>
      <c r="C128" s="29" t="s">
        <v>418</v>
      </c>
      <c r="D128" s="29" t="s">
        <v>419</v>
      </c>
      <c r="E128" s="113">
        <v>44292</v>
      </c>
      <c r="F128" s="116">
        <v>44686</v>
      </c>
      <c r="G128" s="115">
        <v>45826</v>
      </c>
      <c r="H128" s="115">
        <v>45795</v>
      </c>
      <c r="I128" s="75"/>
      <c r="J128" s="29">
        <v>120210020</v>
      </c>
      <c r="K128" s="3" t="s">
        <v>417</v>
      </c>
      <c r="L128" s="10" t="s">
        <v>27</v>
      </c>
      <c r="M128" s="157">
        <v>0</v>
      </c>
      <c r="N128">
        <v>0</v>
      </c>
      <c r="O128">
        <v>0</v>
      </c>
      <c r="P128">
        <v>0</v>
      </c>
      <c r="Q128" s="159">
        <v>0</v>
      </c>
      <c r="R128" s="9">
        <v>0</v>
      </c>
      <c r="S128" s="9">
        <v>0</v>
      </c>
      <c r="T128" s="9">
        <v>0</v>
      </c>
      <c r="U128" s="159">
        <v>12500</v>
      </c>
      <c r="V128" s="9">
        <v>12500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5</v>
      </c>
      <c r="AD128" s="9">
        <v>12500</v>
      </c>
      <c r="AG128" t="str">
        <f t="shared" si="11"/>
        <v/>
      </c>
    </row>
    <row r="129" spans="1:33" ht="15" customHeight="1" x14ac:dyDescent="0.3">
      <c r="A129" s="7"/>
      <c r="B129" s="7"/>
      <c r="C129" s="29"/>
      <c r="D129" s="29"/>
      <c r="E129" s="117"/>
      <c r="F129" s="117"/>
      <c r="G129" s="113"/>
      <c r="H129" s="113"/>
      <c r="I129" s="25"/>
      <c r="J129" s="32"/>
      <c r="K129" s="11" t="s">
        <v>594</v>
      </c>
      <c r="L129" s="13">
        <f>COUNTA(L126:L128)</f>
        <v>3</v>
      </c>
      <c r="M129" s="158">
        <f>SUM(M126:M128)</f>
        <v>0</v>
      </c>
      <c r="N129" s="12">
        <f t="shared" ref="N129:P129" si="24">SUM(N126:N128)</f>
        <v>0</v>
      </c>
      <c r="O129" s="12">
        <f t="shared" si="24"/>
        <v>0</v>
      </c>
      <c r="P129" s="12">
        <f t="shared" si="24"/>
        <v>0</v>
      </c>
      <c r="Q129" s="158">
        <f>SUM(Q126:Q128)</f>
        <v>0</v>
      </c>
      <c r="R129" s="12">
        <f t="shared" ref="R129:AD129" si="25">SUM(R126:R128)</f>
        <v>0</v>
      </c>
      <c r="S129" s="12">
        <f t="shared" si="25"/>
        <v>0</v>
      </c>
      <c r="T129" s="12">
        <f t="shared" si="25"/>
        <v>0</v>
      </c>
      <c r="U129" s="158">
        <f t="shared" si="25"/>
        <v>456500</v>
      </c>
      <c r="V129" s="12">
        <f t="shared" si="25"/>
        <v>434484</v>
      </c>
      <c r="W129" s="12">
        <f t="shared" si="25"/>
        <v>0</v>
      </c>
      <c r="X129" s="12">
        <f t="shared" si="25"/>
        <v>0</v>
      </c>
      <c r="Y129" s="12">
        <f t="shared" si="25"/>
        <v>0</v>
      </c>
      <c r="Z129" s="12">
        <f t="shared" si="25"/>
        <v>0</v>
      </c>
      <c r="AA129" s="12">
        <f t="shared" si="25"/>
        <v>295</v>
      </c>
      <c r="AB129" s="12">
        <f t="shared" si="25"/>
        <v>132984</v>
      </c>
      <c r="AC129" s="12">
        <f t="shared" si="25"/>
        <v>15</v>
      </c>
      <c r="AD129" s="12">
        <f t="shared" si="25"/>
        <v>301500</v>
      </c>
      <c r="AG129" t="str">
        <f t="shared" si="11"/>
        <v/>
      </c>
    </row>
    <row r="130" spans="1:33" ht="15" customHeight="1" x14ac:dyDescent="0.3">
      <c r="A130" s="7"/>
      <c r="B130" s="7"/>
      <c r="C130" s="29"/>
      <c r="D130" s="29"/>
      <c r="E130" s="117"/>
      <c r="F130" s="117"/>
      <c r="G130" s="113"/>
      <c r="H130" s="113"/>
      <c r="I130" s="25"/>
      <c r="J130" s="32"/>
      <c r="K130" s="11"/>
      <c r="L130" s="13"/>
      <c r="M130" s="151"/>
      <c r="N130" s="13"/>
      <c r="O130" s="13"/>
      <c r="P130" s="13"/>
      <c r="Q130" s="158"/>
      <c r="R130" s="12"/>
      <c r="S130" s="12"/>
      <c r="T130" s="12"/>
      <c r="U130" s="158"/>
      <c r="V130" s="12"/>
      <c r="W130" s="12"/>
      <c r="X130" s="12"/>
      <c r="Y130" s="12"/>
      <c r="Z130" s="12"/>
      <c r="AA130" s="12"/>
      <c r="AB130" s="12"/>
      <c r="AC130" s="12"/>
      <c r="AD130" s="12"/>
      <c r="AG130" t="str">
        <f t="shared" si="11"/>
        <v/>
      </c>
    </row>
    <row r="131" spans="1:33" ht="15" customHeight="1" outlineLevel="1" x14ac:dyDescent="0.3">
      <c r="A131" s="7"/>
      <c r="B131" s="7"/>
      <c r="C131" s="29"/>
      <c r="D131" s="29"/>
      <c r="E131" s="117"/>
      <c r="F131" s="117"/>
      <c r="G131" s="113"/>
      <c r="H131" s="113"/>
      <c r="I131" s="25"/>
      <c r="J131" s="62" t="s">
        <v>11</v>
      </c>
      <c r="K131" s="8" t="s">
        <v>12</v>
      </c>
      <c r="L131" s="13"/>
      <c r="M131" s="151"/>
      <c r="N131" s="13"/>
      <c r="O131" s="13"/>
      <c r="P131" s="13"/>
      <c r="Q131" s="158"/>
      <c r="R131" s="12"/>
      <c r="S131" s="12"/>
      <c r="T131" s="12"/>
      <c r="U131" s="158"/>
      <c r="V131" s="12"/>
      <c r="W131" s="12"/>
      <c r="X131" s="12"/>
      <c r="Y131" s="12"/>
      <c r="Z131" s="12"/>
      <c r="AA131" s="12"/>
      <c r="AB131" s="12"/>
      <c r="AC131" s="12"/>
      <c r="AD131" s="12"/>
      <c r="AG131" t="str">
        <f t="shared" si="11"/>
        <v/>
      </c>
    </row>
    <row r="132" spans="1:33" ht="15" customHeight="1" outlineLevel="1" x14ac:dyDescent="0.3">
      <c r="A132" s="2" t="s">
        <v>380</v>
      </c>
      <c r="B132" s="2" t="s">
        <v>364</v>
      </c>
      <c r="C132" s="29" t="s">
        <v>553</v>
      </c>
      <c r="D132" s="29" t="s">
        <v>554</v>
      </c>
      <c r="E132" s="113">
        <v>45230</v>
      </c>
      <c r="F132" s="116">
        <v>45358</v>
      </c>
      <c r="G132" s="115">
        <v>47257</v>
      </c>
      <c r="H132" s="116">
        <v>46526</v>
      </c>
      <c r="I132" s="33"/>
      <c r="J132" s="65">
        <v>120230160</v>
      </c>
      <c r="K132" s="3" t="s">
        <v>552</v>
      </c>
      <c r="L132" s="10" t="s">
        <v>31</v>
      </c>
      <c r="M132" s="157">
        <v>390</v>
      </c>
      <c r="N132">
        <v>390</v>
      </c>
      <c r="O132">
        <v>0</v>
      </c>
      <c r="P132">
        <v>390</v>
      </c>
      <c r="Q132" s="159">
        <v>390</v>
      </c>
      <c r="R132" s="9">
        <v>390</v>
      </c>
      <c r="S132" s="9">
        <v>0</v>
      </c>
      <c r="T132" s="9">
        <v>390</v>
      </c>
      <c r="U132" s="159">
        <v>5000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G132" t="str">
        <f t="shared" ref="AG132:AG193" si="26">IF(NOT(SUM(S132:T132))=R132,"Error", "")</f>
        <v/>
      </c>
    </row>
    <row r="133" spans="1:33" ht="15" customHeight="1" x14ac:dyDescent="0.3">
      <c r="A133" s="66"/>
      <c r="B133" s="66"/>
      <c r="C133" s="67"/>
      <c r="D133" s="67"/>
      <c r="E133" s="118"/>
      <c r="F133" s="118"/>
      <c r="G133" s="118"/>
      <c r="H133" s="118"/>
      <c r="I133" s="68"/>
      <c r="J133" s="69"/>
      <c r="K133" s="11" t="s">
        <v>363</v>
      </c>
      <c r="L133" s="13">
        <f>COUNTA(L132:L132)</f>
        <v>1</v>
      </c>
      <c r="M133" s="158">
        <f t="shared" ref="M133:P133" si="27">SUM(M132:M132)</f>
        <v>390</v>
      </c>
      <c r="N133" s="12">
        <f t="shared" si="27"/>
        <v>390</v>
      </c>
      <c r="O133" s="12">
        <f t="shared" si="27"/>
        <v>0</v>
      </c>
      <c r="P133" s="12">
        <f t="shared" si="27"/>
        <v>390</v>
      </c>
      <c r="Q133" s="158">
        <f t="shared" ref="Q133:AD133" si="28">SUM(Q132:Q132)</f>
        <v>390</v>
      </c>
      <c r="R133" s="12">
        <f t="shared" si="28"/>
        <v>390</v>
      </c>
      <c r="S133" s="12">
        <f t="shared" si="28"/>
        <v>0</v>
      </c>
      <c r="T133" s="12">
        <f t="shared" si="28"/>
        <v>390</v>
      </c>
      <c r="U133" s="158">
        <f t="shared" si="28"/>
        <v>5000</v>
      </c>
      <c r="V133" s="12">
        <f t="shared" si="28"/>
        <v>0</v>
      </c>
      <c r="W133" s="12">
        <f t="shared" si="28"/>
        <v>0</v>
      </c>
      <c r="X133" s="12">
        <f t="shared" si="28"/>
        <v>0</v>
      </c>
      <c r="Y133" s="12">
        <f t="shared" si="28"/>
        <v>0</v>
      </c>
      <c r="Z133" s="12">
        <f t="shared" si="28"/>
        <v>0</v>
      </c>
      <c r="AA133" s="12">
        <f t="shared" si="28"/>
        <v>0</v>
      </c>
      <c r="AB133" s="12">
        <f t="shared" si="28"/>
        <v>0</v>
      </c>
      <c r="AC133" s="12">
        <f t="shared" si="28"/>
        <v>0</v>
      </c>
      <c r="AD133" s="12">
        <f t="shared" si="28"/>
        <v>0</v>
      </c>
      <c r="AG133" t="str">
        <f t="shared" si="26"/>
        <v/>
      </c>
    </row>
    <row r="134" spans="1:33" ht="15" customHeight="1" x14ac:dyDescent="0.3">
      <c r="A134" s="66"/>
      <c r="B134" s="66"/>
      <c r="C134" s="67"/>
      <c r="D134" s="67"/>
      <c r="E134" s="118"/>
      <c r="F134" s="118"/>
      <c r="G134" s="118"/>
      <c r="H134" s="118"/>
      <c r="I134" s="68"/>
      <c r="J134" s="69"/>
      <c r="K134" s="11"/>
      <c r="L134" s="79"/>
      <c r="M134" s="153"/>
      <c r="N134" s="79"/>
      <c r="O134" s="79"/>
      <c r="P134" s="79"/>
      <c r="Q134" s="161"/>
      <c r="R134" s="71"/>
      <c r="S134" s="71"/>
      <c r="T134" s="71"/>
      <c r="U134" s="161"/>
      <c r="V134" s="71"/>
      <c r="W134" s="71"/>
      <c r="X134" s="71"/>
      <c r="Y134" s="71"/>
      <c r="Z134" s="71"/>
      <c r="AA134" s="71"/>
      <c r="AB134" s="71"/>
      <c r="AC134" s="71"/>
      <c r="AD134" s="106"/>
      <c r="AG134" t="str">
        <f t="shared" si="26"/>
        <v/>
      </c>
    </row>
    <row r="135" spans="1:33" ht="15" customHeight="1" outlineLevel="1" x14ac:dyDescent="0.3">
      <c r="A135" s="7"/>
      <c r="B135" s="7"/>
      <c r="C135" s="29"/>
      <c r="D135" s="29"/>
      <c r="E135" s="117"/>
      <c r="F135" s="117"/>
      <c r="G135" s="113"/>
      <c r="H135" s="113"/>
      <c r="I135" s="25"/>
      <c r="J135" s="62" t="s">
        <v>11</v>
      </c>
      <c r="K135" s="8" t="s">
        <v>12</v>
      </c>
      <c r="L135" s="14"/>
      <c r="M135" s="149"/>
      <c r="N135" s="14"/>
      <c r="O135" s="14"/>
      <c r="P135" s="14"/>
      <c r="Q135" s="159"/>
      <c r="R135" s="9"/>
      <c r="S135" s="9"/>
      <c r="T135" s="9"/>
      <c r="U135" s="159"/>
      <c r="V135" s="9"/>
      <c r="W135" s="9"/>
      <c r="X135" s="9"/>
      <c r="Y135" s="9"/>
      <c r="Z135" s="9"/>
      <c r="AA135" s="9"/>
      <c r="AB135" s="9"/>
      <c r="AC135" s="9"/>
      <c r="AD135" s="106"/>
      <c r="AG135" t="str">
        <f t="shared" si="26"/>
        <v/>
      </c>
    </row>
    <row r="136" spans="1:33" ht="15" customHeight="1" outlineLevel="1" x14ac:dyDescent="0.3">
      <c r="A136" s="22" t="s">
        <v>493</v>
      </c>
      <c r="B136" s="22" t="s">
        <v>97</v>
      </c>
      <c r="C136" s="29" t="s">
        <v>491</v>
      </c>
      <c r="D136" s="29" t="s">
        <v>492</v>
      </c>
      <c r="E136" s="113">
        <v>36116</v>
      </c>
      <c r="F136" s="116">
        <v>36216</v>
      </c>
      <c r="G136" s="115">
        <v>46186</v>
      </c>
      <c r="H136" s="115">
        <v>46186</v>
      </c>
      <c r="I136" s="74"/>
      <c r="J136" s="65">
        <v>119990390</v>
      </c>
      <c r="K136" s="3" t="s">
        <v>524</v>
      </c>
      <c r="L136" s="10" t="s">
        <v>31</v>
      </c>
      <c r="M136" s="157">
        <v>0</v>
      </c>
      <c r="N136">
        <v>0</v>
      </c>
      <c r="O136">
        <v>0</v>
      </c>
      <c r="P136">
        <v>0</v>
      </c>
      <c r="Q136" s="159">
        <v>500</v>
      </c>
      <c r="R136" s="9">
        <v>500</v>
      </c>
      <c r="S136" s="9">
        <v>200</v>
      </c>
      <c r="T136" s="9">
        <v>300</v>
      </c>
      <c r="U136" s="15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G136" t="str">
        <f t="shared" si="26"/>
        <v/>
      </c>
    </row>
    <row r="137" spans="1:33" ht="15" customHeight="1" outlineLevel="1" x14ac:dyDescent="0.3">
      <c r="A137" s="22" t="s">
        <v>493</v>
      </c>
      <c r="B137" s="22" t="s">
        <v>97</v>
      </c>
      <c r="C137" s="29" t="s">
        <v>491</v>
      </c>
      <c r="D137" s="29" t="s">
        <v>492</v>
      </c>
      <c r="E137" s="113">
        <v>44910</v>
      </c>
      <c r="F137" s="116">
        <v>45029</v>
      </c>
      <c r="G137" s="115">
        <v>46876</v>
      </c>
      <c r="H137" s="115" t="s">
        <v>14</v>
      </c>
      <c r="I137" s="75"/>
      <c r="J137" s="29">
        <v>820230040</v>
      </c>
      <c r="K137" s="19" t="s">
        <v>490</v>
      </c>
      <c r="L137" s="10" t="s">
        <v>31</v>
      </c>
      <c r="M137" s="157">
        <v>300</v>
      </c>
      <c r="N137">
        <v>300</v>
      </c>
      <c r="O137">
        <v>0</v>
      </c>
      <c r="P137">
        <v>300</v>
      </c>
      <c r="Q137" s="159">
        <v>300</v>
      </c>
      <c r="R137" s="9">
        <v>300</v>
      </c>
      <c r="S137" s="9">
        <v>0</v>
      </c>
      <c r="T137" s="9">
        <v>300</v>
      </c>
      <c r="U137" s="159">
        <v>136487</v>
      </c>
      <c r="V137" s="9">
        <v>11015</v>
      </c>
      <c r="W137" s="9">
        <v>0</v>
      </c>
      <c r="X137" s="9">
        <v>0</v>
      </c>
      <c r="Y137" s="9">
        <v>28</v>
      </c>
      <c r="Z137" s="9">
        <v>11015</v>
      </c>
      <c r="AA137" s="9">
        <v>0</v>
      </c>
      <c r="AB137" s="9">
        <v>0</v>
      </c>
      <c r="AC137" s="9">
        <v>0</v>
      </c>
      <c r="AD137" s="9">
        <v>0</v>
      </c>
      <c r="AG137" t="str">
        <f t="shared" si="26"/>
        <v/>
      </c>
    </row>
    <row r="138" spans="1:33" ht="15" customHeight="1" x14ac:dyDescent="0.3">
      <c r="A138" s="7"/>
      <c r="B138" s="7"/>
      <c r="C138" s="29"/>
      <c r="D138" s="29"/>
      <c r="E138" s="117"/>
      <c r="F138" s="117"/>
      <c r="G138" s="113"/>
      <c r="H138" s="113"/>
      <c r="I138" s="25"/>
      <c r="J138" s="32"/>
      <c r="K138" s="11" t="s">
        <v>97</v>
      </c>
      <c r="L138" s="13">
        <f>COUNTA(L136:L137)</f>
        <v>2</v>
      </c>
      <c r="M138" s="158">
        <f>SUM(M136:M137)</f>
        <v>300</v>
      </c>
      <c r="N138" s="12">
        <f t="shared" ref="N138:P138" si="29">SUM(N136:N137)</f>
        <v>300</v>
      </c>
      <c r="O138" s="12">
        <f t="shared" si="29"/>
        <v>0</v>
      </c>
      <c r="P138" s="12">
        <f t="shared" si="29"/>
        <v>300</v>
      </c>
      <c r="Q138" s="158">
        <f>SUM(Q136:Q137)</f>
        <v>800</v>
      </c>
      <c r="R138" s="12">
        <f t="shared" ref="R138:AD138" si="30">SUM(R136:R137)</f>
        <v>800</v>
      </c>
      <c r="S138" s="12">
        <f t="shared" si="30"/>
        <v>200</v>
      </c>
      <c r="T138" s="12">
        <f t="shared" si="30"/>
        <v>600</v>
      </c>
      <c r="U138" s="158">
        <f t="shared" si="30"/>
        <v>136487</v>
      </c>
      <c r="V138" s="12">
        <f t="shared" si="30"/>
        <v>11015</v>
      </c>
      <c r="W138" s="12">
        <f t="shared" si="30"/>
        <v>0</v>
      </c>
      <c r="X138" s="12">
        <f t="shared" si="30"/>
        <v>0</v>
      </c>
      <c r="Y138" s="12">
        <f t="shared" si="30"/>
        <v>28</v>
      </c>
      <c r="Z138" s="12">
        <f t="shared" si="30"/>
        <v>11015</v>
      </c>
      <c r="AA138" s="12">
        <f t="shared" si="30"/>
        <v>0</v>
      </c>
      <c r="AB138" s="12">
        <f t="shared" si="30"/>
        <v>0</v>
      </c>
      <c r="AC138" s="12">
        <f t="shared" si="30"/>
        <v>0</v>
      </c>
      <c r="AD138" s="12">
        <f t="shared" si="30"/>
        <v>0</v>
      </c>
      <c r="AG138" t="str">
        <f t="shared" si="26"/>
        <v/>
      </c>
    </row>
    <row r="139" spans="1:33" ht="15" customHeight="1" x14ac:dyDescent="0.3">
      <c r="A139" s="7"/>
      <c r="B139" s="7"/>
      <c r="C139" s="29"/>
      <c r="D139" s="29"/>
      <c r="E139" s="117"/>
      <c r="F139" s="117"/>
      <c r="G139" s="113"/>
      <c r="H139" s="113"/>
      <c r="I139" s="25"/>
      <c r="J139" s="32"/>
      <c r="K139" s="11"/>
      <c r="L139" s="13"/>
      <c r="M139" s="151"/>
      <c r="N139" s="13"/>
      <c r="O139" s="13"/>
      <c r="P139" s="13"/>
      <c r="Q139" s="158"/>
      <c r="R139" s="12"/>
      <c r="S139" s="12"/>
      <c r="T139" s="12"/>
      <c r="U139" s="158"/>
      <c r="V139" s="12"/>
      <c r="W139" s="12"/>
      <c r="X139" s="12"/>
      <c r="Y139" s="12"/>
      <c r="Z139" s="12"/>
      <c r="AA139" s="12"/>
      <c r="AB139" s="12"/>
      <c r="AC139" s="12"/>
      <c r="AD139" s="12"/>
      <c r="AG139" t="str">
        <f t="shared" si="26"/>
        <v/>
      </c>
    </row>
    <row r="140" spans="1:33" ht="15" hidden="1" customHeight="1" outlineLevel="2" x14ac:dyDescent="0.3">
      <c r="A140" s="7"/>
      <c r="B140" s="7"/>
      <c r="C140" s="29"/>
      <c r="D140" s="29"/>
      <c r="E140" s="117"/>
      <c r="F140" s="117"/>
      <c r="G140" s="113"/>
      <c r="H140" s="113"/>
      <c r="I140" s="25"/>
      <c r="J140" s="62" t="s">
        <v>11</v>
      </c>
      <c r="K140" s="8" t="s">
        <v>12</v>
      </c>
      <c r="L140" s="13"/>
      <c r="M140" s="151"/>
      <c r="N140" s="13"/>
      <c r="O140" s="13"/>
      <c r="P140" s="13"/>
      <c r="Q140" s="158"/>
      <c r="R140" s="12"/>
      <c r="S140" s="12"/>
      <c r="T140" s="12"/>
      <c r="U140" s="158"/>
      <c r="V140" s="12"/>
      <c r="W140" s="12"/>
      <c r="X140" s="12"/>
      <c r="Y140" s="12"/>
      <c r="Z140" s="12"/>
      <c r="AA140" s="12"/>
      <c r="AB140" s="12"/>
      <c r="AC140" s="12"/>
      <c r="AD140" s="12"/>
      <c r="AG140" t="str">
        <f t="shared" si="26"/>
        <v/>
      </c>
    </row>
    <row r="141" spans="1:33" s="33" customFormat="1" ht="15" hidden="1" customHeight="1" outlineLevel="2" x14ac:dyDescent="0.3">
      <c r="A141" s="2" t="s">
        <v>128</v>
      </c>
      <c r="B141" s="2" t="s">
        <v>133</v>
      </c>
      <c r="C141" s="29">
        <v>518</v>
      </c>
      <c r="D141" s="29">
        <v>200</v>
      </c>
      <c r="E141" s="113">
        <v>42103</v>
      </c>
      <c r="F141" s="113">
        <v>42194</v>
      </c>
      <c r="G141" s="113">
        <v>45880</v>
      </c>
      <c r="H141" s="113" t="s">
        <v>14</v>
      </c>
      <c r="I141" s="25"/>
      <c r="J141" s="29" t="s">
        <v>304</v>
      </c>
      <c r="K141" s="19" t="s">
        <v>305</v>
      </c>
      <c r="L141" s="10" t="s">
        <v>27</v>
      </c>
      <c r="M141" s="157">
        <v>0</v>
      </c>
      <c r="N141">
        <v>0</v>
      </c>
      <c r="O141">
        <v>0</v>
      </c>
      <c r="P141">
        <v>0</v>
      </c>
      <c r="Q141" s="159">
        <v>0</v>
      </c>
      <c r="R141" s="9">
        <v>0</v>
      </c>
      <c r="S141" s="9">
        <v>0</v>
      </c>
      <c r="T141" s="9">
        <v>0</v>
      </c>
      <c r="U141" s="159">
        <v>109856</v>
      </c>
      <c r="V141" s="9">
        <v>7299</v>
      </c>
      <c r="W141" s="9">
        <v>0</v>
      </c>
      <c r="X141" s="9">
        <v>0</v>
      </c>
      <c r="Y141" s="9">
        <v>18</v>
      </c>
      <c r="Z141" s="9">
        <v>7299</v>
      </c>
      <c r="AA141" s="9">
        <v>0</v>
      </c>
      <c r="AB141" s="9">
        <v>0</v>
      </c>
      <c r="AC141" s="9">
        <v>0</v>
      </c>
      <c r="AD141" s="9">
        <v>0</v>
      </c>
      <c r="AG141" t="str">
        <f t="shared" si="26"/>
        <v/>
      </c>
    </row>
    <row r="142" spans="1:33" ht="15" customHeight="1" collapsed="1" x14ac:dyDescent="0.3">
      <c r="A142" s="7"/>
      <c r="B142" s="7"/>
      <c r="C142" s="29"/>
      <c r="D142" s="29"/>
      <c r="E142" s="117"/>
      <c r="F142" s="117"/>
      <c r="G142" s="113"/>
      <c r="H142" s="113"/>
      <c r="I142" s="25"/>
      <c r="J142" s="32"/>
      <c r="K142" s="11" t="s">
        <v>595</v>
      </c>
      <c r="L142" s="13">
        <f>COUNTA(L141)</f>
        <v>1</v>
      </c>
      <c r="M142" s="158">
        <f>SUM(M141)</f>
        <v>0</v>
      </c>
      <c r="N142" s="12">
        <f t="shared" ref="N142:P142" si="31">SUM(N141)</f>
        <v>0</v>
      </c>
      <c r="O142" s="12">
        <f t="shared" si="31"/>
        <v>0</v>
      </c>
      <c r="P142" s="12">
        <f t="shared" si="31"/>
        <v>0</v>
      </c>
      <c r="Q142" s="158">
        <f>SUM(Q141)</f>
        <v>0</v>
      </c>
      <c r="R142" s="12">
        <f t="shared" ref="R142:AD142" si="32">SUM(R141)</f>
        <v>0</v>
      </c>
      <c r="S142" s="12">
        <f t="shared" si="32"/>
        <v>0</v>
      </c>
      <c r="T142" s="12">
        <f t="shared" si="32"/>
        <v>0</v>
      </c>
      <c r="U142" s="158">
        <f t="shared" si="32"/>
        <v>109856</v>
      </c>
      <c r="V142" s="12">
        <f t="shared" si="32"/>
        <v>7299</v>
      </c>
      <c r="W142" s="12">
        <f t="shared" si="32"/>
        <v>0</v>
      </c>
      <c r="X142" s="12">
        <f t="shared" si="32"/>
        <v>0</v>
      </c>
      <c r="Y142" s="12">
        <f t="shared" si="32"/>
        <v>18</v>
      </c>
      <c r="Z142" s="12">
        <f t="shared" si="32"/>
        <v>7299</v>
      </c>
      <c r="AA142" s="12">
        <f t="shared" si="32"/>
        <v>0</v>
      </c>
      <c r="AB142" s="12">
        <f t="shared" si="32"/>
        <v>0</v>
      </c>
      <c r="AC142" s="12">
        <f t="shared" si="32"/>
        <v>0</v>
      </c>
      <c r="AD142" s="12">
        <f t="shared" si="32"/>
        <v>0</v>
      </c>
      <c r="AG142" t="str">
        <f t="shared" si="26"/>
        <v/>
      </c>
    </row>
    <row r="143" spans="1:33" ht="15" customHeight="1" x14ac:dyDescent="0.3">
      <c r="A143" s="66"/>
      <c r="B143" s="66"/>
      <c r="C143" s="67"/>
      <c r="D143" s="67"/>
      <c r="E143" s="118"/>
      <c r="F143" s="118"/>
      <c r="G143" s="118"/>
      <c r="H143" s="118"/>
      <c r="I143" s="68"/>
      <c r="J143" s="69"/>
      <c r="K143" s="70"/>
      <c r="L143" s="79"/>
      <c r="M143" s="153"/>
      <c r="N143" s="79"/>
      <c r="O143" s="79"/>
      <c r="P143" s="79"/>
      <c r="Q143" s="161"/>
      <c r="R143" s="71"/>
      <c r="S143" s="71"/>
      <c r="T143" s="71"/>
      <c r="U143" s="161"/>
      <c r="V143" s="71"/>
      <c r="W143" s="71"/>
      <c r="X143" s="71"/>
      <c r="Y143" s="71"/>
      <c r="Z143" s="71"/>
      <c r="AA143" s="71"/>
      <c r="AB143" s="71"/>
      <c r="AC143" s="71"/>
      <c r="AD143" s="106"/>
      <c r="AG143" t="str">
        <f t="shared" si="26"/>
        <v/>
      </c>
    </row>
    <row r="144" spans="1:33" ht="15" customHeight="1" outlineLevel="1" x14ac:dyDescent="0.3">
      <c r="A144" s="7"/>
      <c r="B144" s="7"/>
      <c r="C144" s="29"/>
      <c r="D144" s="29"/>
      <c r="E144" s="117"/>
      <c r="F144" s="117"/>
      <c r="G144" s="113"/>
      <c r="H144" s="113"/>
      <c r="I144" s="25"/>
      <c r="J144" s="62" t="s">
        <v>11</v>
      </c>
      <c r="K144" s="8" t="s">
        <v>12</v>
      </c>
      <c r="L144" s="14"/>
      <c r="M144" s="149"/>
      <c r="N144" s="14"/>
      <c r="O144" s="14"/>
      <c r="P144" s="14"/>
      <c r="Q144" s="159"/>
      <c r="R144" s="9"/>
      <c r="S144" s="9"/>
      <c r="T144" s="9"/>
      <c r="U144" s="159"/>
      <c r="V144" s="9"/>
      <c r="W144" s="9"/>
      <c r="X144" s="9"/>
      <c r="Y144" s="9"/>
      <c r="Z144" s="9"/>
      <c r="AA144" s="9"/>
      <c r="AB144" s="9"/>
      <c r="AC144" s="9"/>
      <c r="AD144" s="106"/>
      <c r="AG144" t="str">
        <f t="shared" si="26"/>
        <v/>
      </c>
    </row>
    <row r="145" spans="1:33" ht="15" customHeight="1" outlineLevel="1" x14ac:dyDescent="0.3">
      <c r="A145" s="2" t="s">
        <v>102</v>
      </c>
      <c r="B145" s="2" t="s">
        <v>103</v>
      </c>
      <c r="C145" s="29" t="s">
        <v>104</v>
      </c>
      <c r="D145" s="29" t="s">
        <v>105</v>
      </c>
      <c r="E145" s="113">
        <v>29795</v>
      </c>
      <c r="F145" s="116">
        <v>32821</v>
      </c>
      <c r="G145" s="126">
        <v>46994</v>
      </c>
      <c r="H145" s="126" t="s">
        <v>14</v>
      </c>
      <c r="I145" s="82"/>
      <c r="J145" s="29">
        <v>119811420</v>
      </c>
      <c r="K145" s="3" t="s">
        <v>106</v>
      </c>
      <c r="L145" s="10" t="s">
        <v>27</v>
      </c>
      <c r="M145" s="157">
        <v>0</v>
      </c>
      <c r="N145">
        <v>0</v>
      </c>
      <c r="O145">
        <v>0</v>
      </c>
      <c r="P145">
        <v>0</v>
      </c>
      <c r="Q145" s="159">
        <v>0</v>
      </c>
      <c r="R145" s="9">
        <v>0</v>
      </c>
      <c r="S145" s="9">
        <v>0</v>
      </c>
      <c r="T145" s="9">
        <v>0</v>
      </c>
      <c r="U145" s="159">
        <v>544000</v>
      </c>
      <c r="V145" s="9">
        <v>302600</v>
      </c>
      <c r="W145" s="9">
        <v>270</v>
      </c>
      <c r="X145" s="9">
        <v>84000</v>
      </c>
      <c r="Y145" s="9">
        <v>0</v>
      </c>
      <c r="Z145" s="9">
        <v>0</v>
      </c>
      <c r="AA145" s="9">
        <v>353</v>
      </c>
      <c r="AB145" s="9">
        <v>158600</v>
      </c>
      <c r="AC145" s="9">
        <v>171</v>
      </c>
      <c r="AD145" s="21">
        <v>60000</v>
      </c>
      <c r="AG145" t="str">
        <f t="shared" si="26"/>
        <v/>
      </c>
    </row>
    <row r="146" spans="1:33" ht="15" customHeight="1" outlineLevel="1" x14ac:dyDescent="0.3">
      <c r="A146" s="3" t="s">
        <v>102</v>
      </c>
      <c r="B146" s="2" t="s">
        <v>103</v>
      </c>
      <c r="C146" s="29" t="s">
        <v>769</v>
      </c>
      <c r="D146" s="29" t="s">
        <v>770</v>
      </c>
      <c r="E146" s="18">
        <v>45821</v>
      </c>
      <c r="F146" s="20">
        <v>46009</v>
      </c>
      <c r="G146" s="26">
        <v>47920</v>
      </c>
      <c r="H146" s="26">
        <v>47190</v>
      </c>
      <c r="I146" s="26"/>
      <c r="J146" s="178" t="s">
        <v>771</v>
      </c>
      <c r="K146" s="16" t="s">
        <v>772</v>
      </c>
      <c r="L146" s="10" t="s">
        <v>31</v>
      </c>
      <c r="M146" s="157">
        <v>72</v>
      </c>
      <c r="N146">
        <v>72</v>
      </c>
      <c r="O146">
        <v>72</v>
      </c>
      <c r="P146">
        <v>0</v>
      </c>
      <c r="Q146" s="159">
        <v>72</v>
      </c>
      <c r="R146" s="9">
        <v>72</v>
      </c>
      <c r="S146" s="9">
        <v>72</v>
      </c>
      <c r="T146" s="9">
        <v>0</v>
      </c>
      <c r="U146" s="159">
        <v>1526270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21">
        <v>0</v>
      </c>
    </row>
    <row r="147" spans="1:33" ht="15" customHeight="1" outlineLevel="1" x14ac:dyDescent="0.3">
      <c r="A147" s="2" t="s">
        <v>102</v>
      </c>
      <c r="B147" s="2" t="s">
        <v>103</v>
      </c>
      <c r="C147" s="29" t="s">
        <v>109</v>
      </c>
      <c r="D147" s="29" t="s">
        <v>110</v>
      </c>
      <c r="E147" s="113">
        <v>37720</v>
      </c>
      <c r="F147" s="116">
        <v>38029</v>
      </c>
      <c r="G147" s="126" t="s">
        <v>14</v>
      </c>
      <c r="H147" s="126">
        <v>39189</v>
      </c>
      <c r="I147" s="82">
        <v>23400</v>
      </c>
      <c r="J147" s="29">
        <v>120030850</v>
      </c>
      <c r="K147" s="3" t="s">
        <v>111</v>
      </c>
      <c r="L147" s="10" t="s">
        <v>15</v>
      </c>
      <c r="M147" s="157">
        <v>4</v>
      </c>
      <c r="N147">
        <v>3</v>
      </c>
      <c r="O147">
        <v>3</v>
      </c>
      <c r="P147">
        <v>0</v>
      </c>
      <c r="Q147" s="159">
        <v>4</v>
      </c>
      <c r="R147" s="9">
        <v>3</v>
      </c>
      <c r="S147" s="9">
        <v>3</v>
      </c>
      <c r="T147" s="9">
        <v>0</v>
      </c>
      <c r="U147" s="15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G147" t="str">
        <f t="shared" si="26"/>
        <v/>
      </c>
    </row>
    <row r="148" spans="1:33" ht="15" customHeight="1" outlineLevel="1" x14ac:dyDescent="0.3">
      <c r="A148" s="2" t="s">
        <v>102</v>
      </c>
      <c r="B148" s="2" t="s">
        <v>103</v>
      </c>
      <c r="C148" s="29" t="s">
        <v>107</v>
      </c>
      <c r="D148" s="29" t="s">
        <v>108</v>
      </c>
      <c r="E148" s="113">
        <v>38008</v>
      </c>
      <c r="F148" s="116">
        <v>38155</v>
      </c>
      <c r="G148" s="126" t="s">
        <v>14</v>
      </c>
      <c r="H148" s="126">
        <v>39314</v>
      </c>
      <c r="I148" s="82">
        <v>23226</v>
      </c>
      <c r="J148" s="29">
        <v>120040520</v>
      </c>
      <c r="K148" s="3" t="s">
        <v>112</v>
      </c>
      <c r="L148" s="10" t="s">
        <v>15</v>
      </c>
      <c r="M148" s="157">
        <v>3</v>
      </c>
      <c r="N148">
        <v>3</v>
      </c>
      <c r="O148">
        <v>3</v>
      </c>
      <c r="P148">
        <v>0</v>
      </c>
      <c r="Q148" s="159">
        <v>3</v>
      </c>
      <c r="R148" s="9">
        <v>3</v>
      </c>
      <c r="S148" s="9">
        <v>3</v>
      </c>
      <c r="T148" s="9">
        <v>0</v>
      </c>
      <c r="U148" s="15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G148" t="str">
        <f t="shared" si="26"/>
        <v/>
      </c>
    </row>
    <row r="149" spans="1:33" ht="15" customHeight="1" outlineLevel="1" x14ac:dyDescent="0.3">
      <c r="A149" s="22" t="s">
        <v>102</v>
      </c>
      <c r="B149" s="22" t="s">
        <v>103</v>
      </c>
      <c r="C149" s="65">
        <v>418</v>
      </c>
      <c r="D149" s="65">
        <v>255</v>
      </c>
      <c r="E149" s="116">
        <v>44267</v>
      </c>
      <c r="F149" s="116">
        <v>44497</v>
      </c>
      <c r="G149" s="116">
        <v>46403</v>
      </c>
      <c r="H149" s="116" t="s">
        <v>14</v>
      </c>
      <c r="I149" s="64"/>
      <c r="J149" s="29">
        <v>120170210</v>
      </c>
      <c r="K149" s="22" t="s">
        <v>440</v>
      </c>
      <c r="L149" s="10" t="s">
        <v>27</v>
      </c>
      <c r="M149" s="157">
        <v>0</v>
      </c>
      <c r="N149">
        <v>0</v>
      </c>
      <c r="O149">
        <v>0</v>
      </c>
      <c r="P149">
        <v>0</v>
      </c>
      <c r="Q149" s="159">
        <v>0</v>
      </c>
      <c r="R149" s="9">
        <v>0</v>
      </c>
      <c r="S149" s="9">
        <v>0</v>
      </c>
      <c r="T149" s="9">
        <v>0</v>
      </c>
      <c r="U149" s="159">
        <v>30500</v>
      </c>
      <c r="V149" s="9">
        <v>30500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5</v>
      </c>
      <c r="AD149" s="9">
        <v>30500</v>
      </c>
      <c r="AG149" t="str">
        <f t="shared" si="26"/>
        <v/>
      </c>
    </row>
    <row r="150" spans="1:33" ht="15" customHeight="1" outlineLevel="1" x14ac:dyDescent="0.3">
      <c r="A150" s="22" t="s">
        <v>102</v>
      </c>
      <c r="B150" s="22" t="s">
        <v>103</v>
      </c>
      <c r="C150" s="29" t="s">
        <v>496</v>
      </c>
      <c r="D150" s="29" t="s">
        <v>497</v>
      </c>
      <c r="E150" s="113">
        <v>44405</v>
      </c>
      <c r="F150" s="116">
        <v>44025</v>
      </c>
      <c r="G150" s="115">
        <v>47743</v>
      </c>
      <c r="H150" s="115">
        <v>11218</v>
      </c>
      <c r="I150" s="75"/>
      <c r="J150" s="29">
        <v>120210210</v>
      </c>
      <c r="K150" s="3" t="s">
        <v>494</v>
      </c>
      <c r="L150" s="24" t="s">
        <v>31</v>
      </c>
      <c r="M150" s="157">
        <v>61</v>
      </c>
      <c r="N150">
        <v>61</v>
      </c>
      <c r="O150">
        <v>61</v>
      </c>
      <c r="P150">
        <v>0</v>
      </c>
      <c r="Q150" s="159">
        <v>61</v>
      </c>
      <c r="R150" s="9">
        <v>61</v>
      </c>
      <c r="S150" s="9">
        <v>61</v>
      </c>
      <c r="T150" s="9">
        <v>0</v>
      </c>
      <c r="U150" s="159">
        <v>12000</v>
      </c>
      <c r="V150" s="9">
        <v>12000</v>
      </c>
      <c r="W150" s="9">
        <v>0</v>
      </c>
      <c r="X150" s="9">
        <v>0</v>
      </c>
      <c r="Y150" s="9">
        <v>30</v>
      </c>
      <c r="Z150" s="9">
        <v>12000</v>
      </c>
      <c r="AA150" s="9">
        <v>0</v>
      </c>
      <c r="AB150" s="9">
        <v>0</v>
      </c>
      <c r="AC150" s="9">
        <v>0</v>
      </c>
      <c r="AD150" s="9">
        <v>0</v>
      </c>
      <c r="AG150" t="str">
        <f t="shared" si="26"/>
        <v/>
      </c>
    </row>
    <row r="151" spans="1:33" ht="15" customHeight="1" outlineLevel="1" x14ac:dyDescent="0.3">
      <c r="A151" s="22" t="s">
        <v>102</v>
      </c>
      <c r="B151" s="22" t="s">
        <v>103</v>
      </c>
      <c r="C151" s="29" t="s">
        <v>109</v>
      </c>
      <c r="D151" s="29" t="s">
        <v>110</v>
      </c>
      <c r="E151" s="113">
        <v>44573</v>
      </c>
      <c r="F151" s="116">
        <v>45113</v>
      </c>
      <c r="G151" s="115">
        <v>46953</v>
      </c>
      <c r="H151" s="115">
        <v>46252</v>
      </c>
      <c r="I151" s="75"/>
      <c r="J151" s="29">
        <v>120220020</v>
      </c>
      <c r="K151" s="3" t="s">
        <v>495</v>
      </c>
      <c r="L151" s="10" t="s">
        <v>15</v>
      </c>
      <c r="M151" s="157">
        <v>11</v>
      </c>
      <c r="N151">
        <v>10</v>
      </c>
      <c r="O151">
        <v>10</v>
      </c>
      <c r="P151">
        <v>0</v>
      </c>
      <c r="Q151" s="159">
        <v>11</v>
      </c>
      <c r="R151" s="9">
        <v>10</v>
      </c>
      <c r="S151" s="9">
        <v>10</v>
      </c>
      <c r="T151" s="9">
        <v>0</v>
      </c>
      <c r="U151" s="15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G151" t="str">
        <f>IF(NOT(SUM(S151:T151))=R151,"Error", "")</f>
        <v/>
      </c>
    </row>
    <row r="152" spans="1:33" ht="15" customHeight="1" outlineLevel="1" x14ac:dyDescent="0.3">
      <c r="A152" s="22" t="s">
        <v>102</v>
      </c>
      <c r="B152" s="22" t="s">
        <v>103</v>
      </c>
      <c r="C152" s="29" t="s">
        <v>773</v>
      </c>
      <c r="D152" s="29" t="s">
        <v>121</v>
      </c>
      <c r="E152" s="18">
        <v>45987</v>
      </c>
      <c r="F152" s="20">
        <v>46051</v>
      </c>
      <c r="G152" s="26">
        <v>47942</v>
      </c>
      <c r="H152" s="116" t="s">
        <v>14</v>
      </c>
      <c r="I152" s="26"/>
      <c r="J152" s="178" t="s">
        <v>774</v>
      </c>
      <c r="K152" s="16" t="s">
        <v>775</v>
      </c>
      <c r="L152" s="10" t="s">
        <v>15</v>
      </c>
      <c r="M152" s="157">
        <v>356</v>
      </c>
      <c r="N152">
        <v>356</v>
      </c>
      <c r="O152">
        <v>0</v>
      </c>
      <c r="P152">
        <v>356</v>
      </c>
      <c r="Q152" s="159">
        <v>356</v>
      </c>
      <c r="R152" s="9">
        <v>356</v>
      </c>
      <c r="S152" s="9">
        <v>0</v>
      </c>
      <c r="T152" s="9">
        <v>356</v>
      </c>
      <c r="U152" s="15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G152" t="str">
        <f>IF(NOT(SUM(S152:T152))=R152,"Error", "")</f>
        <v/>
      </c>
    </row>
    <row r="153" spans="1:33" ht="15" customHeight="1" x14ac:dyDescent="0.3">
      <c r="A153" s="7"/>
      <c r="B153" s="7"/>
      <c r="C153" s="29"/>
      <c r="D153" s="29"/>
      <c r="E153" s="117"/>
      <c r="F153" s="117"/>
      <c r="G153" s="113"/>
      <c r="H153" s="113"/>
      <c r="I153" s="25"/>
      <c r="J153" s="32"/>
      <c r="K153" s="11" t="s">
        <v>102</v>
      </c>
      <c r="L153" s="13">
        <f>COUNTA(L145:L152)</f>
        <v>8</v>
      </c>
      <c r="M153" s="158">
        <f t="shared" ref="M153:AD153" si="33">SUM(M145:M152)</f>
        <v>507</v>
      </c>
      <c r="N153" s="12">
        <f t="shared" si="33"/>
        <v>505</v>
      </c>
      <c r="O153" s="12">
        <f t="shared" si="33"/>
        <v>149</v>
      </c>
      <c r="P153" s="12">
        <f t="shared" si="33"/>
        <v>356</v>
      </c>
      <c r="Q153" s="158">
        <f t="shared" si="33"/>
        <v>507</v>
      </c>
      <c r="R153" s="12">
        <f t="shared" si="33"/>
        <v>505</v>
      </c>
      <c r="S153" s="12">
        <f t="shared" si="33"/>
        <v>149</v>
      </c>
      <c r="T153" s="12">
        <f t="shared" si="33"/>
        <v>356</v>
      </c>
      <c r="U153" s="158">
        <f t="shared" si="33"/>
        <v>2112770</v>
      </c>
      <c r="V153" s="12">
        <f t="shared" si="33"/>
        <v>345100</v>
      </c>
      <c r="W153" s="12">
        <f t="shared" si="33"/>
        <v>270</v>
      </c>
      <c r="X153" s="12">
        <f t="shared" si="33"/>
        <v>84000</v>
      </c>
      <c r="Y153" s="12">
        <f t="shared" si="33"/>
        <v>30</v>
      </c>
      <c r="Z153" s="12">
        <f t="shared" si="33"/>
        <v>12000</v>
      </c>
      <c r="AA153" s="12">
        <f t="shared" si="33"/>
        <v>353</v>
      </c>
      <c r="AB153" s="12">
        <f t="shared" si="33"/>
        <v>158600</v>
      </c>
      <c r="AC153" s="12">
        <f t="shared" si="33"/>
        <v>176</v>
      </c>
      <c r="AD153" s="12">
        <f t="shared" si="33"/>
        <v>90500</v>
      </c>
      <c r="AG153" t="str">
        <f t="shared" si="26"/>
        <v/>
      </c>
    </row>
    <row r="154" spans="1:33" ht="15" customHeight="1" x14ac:dyDescent="0.3">
      <c r="A154" s="66"/>
      <c r="B154" s="66"/>
      <c r="C154" s="67"/>
      <c r="D154" s="67"/>
      <c r="E154" s="118"/>
      <c r="F154" s="118"/>
      <c r="G154" s="118"/>
      <c r="H154" s="118"/>
      <c r="I154" s="68"/>
      <c r="J154" s="69"/>
      <c r="K154" s="70"/>
      <c r="L154" s="79"/>
      <c r="M154" s="153"/>
      <c r="N154" s="79"/>
      <c r="O154" s="79"/>
      <c r="P154" s="79"/>
      <c r="Q154" s="161"/>
      <c r="R154" s="71"/>
      <c r="S154" s="71"/>
      <c r="T154" s="71"/>
      <c r="U154" s="161"/>
      <c r="V154" s="71"/>
      <c r="W154" s="71"/>
      <c r="X154" s="71"/>
      <c r="Y154" s="71"/>
      <c r="Z154" s="71"/>
      <c r="AA154" s="71"/>
      <c r="AB154" s="71"/>
      <c r="AC154" s="71"/>
      <c r="AD154" s="106"/>
      <c r="AG154" t="str">
        <f t="shared" si="26"/>
        <v/>
      </c>
    </row>
    <row r="155" spans="1:33" ht="15" customHeight="1" outlineLevel="1" x14ac:dyDescent="0.3">
      <c r="A155" s="7"/>
      <c r="B155" s="7"/>
      <c r="C155" s="29"/>
      <c r="D155" s="29"/>
      <c r="E155" s="117"/>
      <c r="F155" s="117"/>
      <c r="G155" s="113"/>
      <c r="H155" s="113"/>
      <c r="I155" s="25"/>
      <c r="J155" s="62" t="s">
        <v>11</v>
      </c>
      <c r="K155" s="8" t="s">
        <v>12</v>
      </c>
      <c r="L155" s="14"/>
      <c r="M155" s="149"/>
      <c r="N155" s="14"/>
      <c r="O155" s="14"/>
      <c r="P155" s="14"/>
      <c r="Q155" s="159"/>
      <c r="R155" s="9"/>
      <c r="S155" s="9"/>
      <c r="T155" s="9"/>
      <c r="U155" s="159"/>
      <c r="V155" s="9"/>
      <c r="W155" s="9"/>
      <c r="X155" s="9"/>
      <c r="Y155" s="9"/>
      <c r="Z155" s="9"/>
      <c r="AA155" s="9"/>
      <c r="AB155" s="9"/>
      <c r="AC155" s="9"/>
      <c r="AD155" s="106"/>
      <c r="AG155" t="str">
        <f t="shared" si="26"/>
        <v/>
      </c>
    </row>
    <row r="156" spans="1:33" ht="15" customHeight="1" outlineLevel="1" x14ac:dyDescent="0.3">
      <c r="A156" s="2" t="s">
        <v>113</v>
      </c>
      <c r="B156" s="2" t="s">
        <v>116</v>
      </c>
      <c r="C156" s="29" t="s">
        <v>117</v>
      </c>
      <c r="D156" s="29" t="s">
        <v>118</v>
      </c>
      <c r="E156" s="113">
        <v>32127</v>
      </c>
      <c r="F156" s="116">
        <v>42208</v>
      </c>
      <c r="G156" s="127">
        <v>46508</v>
      </c>
      <c r="H156" s="127">
        <v>45778</v>
      </c>
      <c r="I156" s="83"/>
      <c r="J156" s="29" t="s">
        <v>460</v>
      </c>
      <c r="K156" s="3" t="s">
        <v>119</v>
      </c>
      <c r="L156" s="24" t="s">
        <v>31</v>
      </c>
      <c r="M156" s="157">
        <v>0</v>
      </c>
      <c r="N156">
        <v>0</v>
      </c>
      <c r="O156">
        <v>0</v>
      </c>
      <c r="P156">
        <v>0</v>
      </c>
      <c r="Q156" s="159">
        <v>0</v>
      </c>
      <c r="R156" s="9">
        <v>0</v>
      </c>
      <c r="S156" s="9">
        <v>0</v>
      </c>
      <c r="T156" s="9">
        <v>0</v>
      </c>
      <c r="U156" s="159">
        <v>1125000</v>
      </c>
      <c r="V156" s="9">
        <v>470000</v>
      </c>
      <c r="W156" s="9">
        <v>646</v>
      </c>
      <c r="X156" s="9">
        <v>161500</v>
      </c>
      <c r="Y156" s="9">
        <v>0</v>
      </c>
      <c r="Z156" s="9">
        <v>0</v>
      </c>
      <c r="AA156" s="9">
        <v>0</v>
      </c>
      <c r="AB156" s="9">
        <v>0</v>
      </c>
      <c r="AC156" s="9">
        <v>881</v>
      </c>
      <c r="AD156" s="9">
        <v>308500</v>
      </c>
      <c r="AG156" t="str">
        <f t="shared" si="26"/>
        <v/>
      </c>
    </row>
    <row r="157" spans="1:33" ht="15" customHeight="1" outlineLevel="1" x14ac:dyDescent="0.3">
      <c r="A157" s="2" t="s">
        <v>113</v>
      </c>
      <c r="B157" s="2" t="s">
        <v>103</v>
      </c>
      <c r="C157" s="29" t="s">
        <v>120</v>
      </c>
      <c r="D157" s="29" t="s">
        <v>121</v>
      </c>
      <c r="E157" s="113">
        <v>37347</v>
      </c>
      <c r="F157" s="116">
        <v>42418</v>
      </c>
      <c r="G157" s="127">
        <v>45733</v>
      </c>
      <c r="H157" s="127">
        <v>10979</v>
      </c>
      <c r="I157" s="83"/>
      <c r="J157" s="29" t="s">
        <v>526</v>
      </c>
      <c r="K157" s="3" t="s">
        <v>122</v>
      </c>
      <c r="L157" s="24" t="s">
        <v>31</v>
      </c>
      <c r="M157" s="157">
        <v>721</v>
      </c>
      <c r="N157">
        <v>262</v>
      </c>
      <c r="O157">
        <v>29</v>
      </c>
      <c r="P157">
        <v>233</v>
      </c>
      <c r="Q157" s="159">
        <v>721</v>
      </c>
      <c r="R157" s="9">
        <v>262</v>
      </c>
      <c r="S157" s="9">
        <v>29</v>
      </c>
      <c r="T157" s="9">
        <v>233</v>
      </c>
      <c r="U157" s="159">
        <v>814550</v>
      </c>
      <c r="V157" s="9">
        <v>745130</v>
      </c>
      <c r="W157" s="9">
        <v>628</v>
      </c>
      <c r="X157" s="9">
        <v>157000</v>
      </c>
      <c r="Y157" s="9">
        <v>620</v>
      </c>
      <c r="Z157" s="9">
        <v>248130</v>
      </c>
      <c r="AA157" s="9">
        <v>0</v>
      </c>
      <c r="AB157" s="9">
        <v>0</v>
      </c>
      <c r="AC157" s="9">
        <v>971</v>
      </c>
      <c r="AD157" s="9">
        <v>340000</v>
      </c>
      <c r="AG157" t="str">
        <f t="shared" si="26"/>
        <v/>
      </c>
    </row>
    <row r="158" spans="1:33" s="33" customFormat="1" ht="15" customHeight="1" outlineLevel="1" x14ac:dyDescent="0.3">
      <c r="A158" s="2" t="s">
        <v>113</v>
      </c>
      <c r="B158" s="2" t="s">
        <v>103</v>
      </c>
      <c r="C158" s="29" t="s">
        <v>114</v>
      </c>
      <c r="D158" s="29" t="s">
        <v>115</v>
      </c>
      <c r="E158" s="113">
        <v>40987</v>
      </c>
      <c r="F158" s="116">
        <v>42439</v>
      </c>
      <c r="G158" s="113">
        <v>45877</v>
      </c>
      <c r="H158" s="113">
        <v>44350</v>
      </c>
      <c r="I158" s="25"/>
      <c r="J158" s="29" t="s">
        <v>618</v>
      </c>
      <c r="K158" s="19" t="s">
        <v>619</v>
      </c>
      <c r="L158" s="24" t="s">
        <v>31</v>
      </c>
      <c r="M158" s="157">
        <v>718</v>
      </c>
      <c r="N158">
        <v>223</v>
      </c>
      <c r="O158">
        <v>69</v>
      </c>
      <c r="P158">
        <v>154</v>
      </c>
      <c r="Q158" s="159">
        <v>718</v>
      </c>
      <c r="R158" s="9">
        <v>223</v>
      </c>
      <c r="S158" s="9">
        <v>69</v>
      </c>
      <c r="T158" s="9">
        <v>154</v>
      </c>
      <c r="U158" s="159">
        <v>1432580</v>
      </c>
      <c r="V158" s="9">
        <v>1302580</v>
      </c>
      <c r="W158" s="9">
        <v>4391</v>
      </c>
      <c r="X158" s="9">
        <v>1097800</v>
      </c>
      <c r="Y158" s="9">
        <v>511</v>
      </c>
      <c r="Z158" s="9">
        <v>204640</v>
      </c>
      <c r="AA158" s="9">
        <v>0</v>
      </c>
      <c r="AB158" s="9">
        <v>0</v>
      </c>
      <c r="AC158" s="9">
        <v>5</v>
      </c>
      <c r="AD158" s="9">
        <v>140</v>
      </c>
      <c r="AG158" t="str">
        <f t="shared" si="26"/>
        <v/>
      </c>
    </row>
    <row r="159" spans="1:33" ht="15" customHeight="1" outlineLevel="1" x14ac:dyDescent="0.3">
      <c r="A159" s="2" t="s">
        <v>113</v>
      </c>
      <c r="B159" s="2" t="s">
        <v>103</v>
      </c>
      <c r="C159" s="29" t="s">
        <v>114</v>
      </c>
      <c r="D159" s="29" t="s">
        <v>115</v>
      </c>
      <c r="E159" s="113">
        <v>43412</v>
      </c>
      <c r="F159" s="116">
        <v>43741</v>
      </c>
      <c r="G159" s="115">
        <v>12904</v>
      </c>
      <c r="H159" s="115">
        <v>12404</v>
      </c>
      <c r="I159" s="75"/>
      <c r="J159" s="29">
        <v>120190040</v>
      </c>
      <c r="K159" s="19" t="s">
        <v>348</v>
      </c>
      <c r="L159" s="24" t="s">
        <v>31</v>
      </c>
      <c r="M159" s="157">
        <v>176</v>
      </c>
      <c r="N159">
        <v>176</v>
      </c>
      <c r="O159">
        <v>176</v>
      </c>
      <c r="P159">
        <v>0</v>
      </c>
      <c r="Q159" s="159">
        <v>541</v>
      </c>
      <c r="R159" s="9">
        <v>541</v>
      </c>
      <c r="S159" s="9">
        <v>176</v>
      </c>
      <c r="T159" s="9">
        <v>365</v>
      </c>
      <c r="U159" s="159">
        <v>520000</v>
      </c>
      <c r="V159" s="9">
        <v>520000</v>
      </c>
      <c r="W159" s="9">
        <v>0</v>
      </c>
      <c r="X159" s="9">
        <v>0</v>
      </c>
      <c r="Y159" s="9">
        <v>1300</v>
      </c>
      <c r="Z159" s="9">
        <v>520000</v>
      </c>
      <c r="AA159" s="9">
        <v>0</v>
      </c>
      <c r="AB159" s="9">
        <v>0</v>
      </c>
      <c r="AC159" s="9">
        <v>0</v>
      </c>
      <c r="AD159" s="9">
        <v>0</v>
      </c>
      <c r="AG159" t="str">
        <f t="shared" si="26"/>
        <v/>
      </c>
    </row>
    <row r="160" spans="1:33" ht="15" customHeight="1" outlineLevel="1" x14ac:dyDescent="0.3">
      <c r="A160" s="2" t="s">
        <v>113</v>
      </c>
      <c r="B160" s="2" t="s">
        <v>116</v>
      </c>
      <c r="C160" s="29" t="s">
        <v>366</v>
      </c>
      <c r="D160" s="29" t="s">
        <v>292</v>
      </c>
      <c r="E160" s="113">
        <v>43902</v>
      </c>
      <c r="F160" s="116">
        <v>44112</v>
      </c>
      <c r="G160" s="115">
        <v>46695</v>
      </c>
      <c r="H160" s="115">
        <v>45264</v>
      </c>
      <c r="I160" s="75"/>
      <c r="J160" s="29">
        <v>120200170</v>
      </c>
      <c r="K160" s="3" t="s">
        <v>365</v>
      </c>
      <c r="L160" s="24" t="s">
        <v>31</v>
      </c>
      <c r="M160" s="157">
        <v>142</v>
      </c>
      <c r="N160">
        <v>142</v>
      </c>
      <c r="O160">
        <v>0</v>
      </c>
      <c r="P160">
        <v>142</v>
      </c>
      <c r="Q160" s="159">
        <v>142</v>
      </c>
      <c r="R160" s="9">
        <v>142</v>
      </c>
      <c r="S160" s="9">
        <v>0</v>
      </c>
      <c r="T160" s="9">
        <v>142</v>
      </c>
      <c r="U160" s="159">
        <v>47887</v>
      </c>
      <c r="V160" s="9">
        <v>44639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5</v>
      </c>
      <c r="AD160" s="9">
        <v>44639</v>
      </c>
      <c r="AG160" t="str">
        <f t="shared" si="26"/>
        <v/>
      </c>
    </row>
    <row r="161" spans="1:33" ht="15" customHeight="1" x14ac:dyDescent="0.3">
      <c r="A161" s="7"/>
      <c r="B161" s="7"/>
      <c r="C161" s="29"/>
      <c r="D161" s="29"/>
      <c r="E161" s="117"/>
      <c r="F161" s="117"/>
      <c r="G161" s="113"/>
      <c r="H161" s="113"/>
      <c r="I161" s="25"/>
      <c r="J161" s="32"/>
      <c r="K161" s="11" t="s">
        <v>113</v>
      </c>
      <c r="L161" s="13">
        <f>COUNTA(L156:L160)</f>
        <v>5</v>
      </c>
      <c r="M161" s="158">
        <f t="shared" ref="M161:AD161" si="34">SUM(M156:M160)</f>
        <v>1757</v>
      </c>
      <c r="N161" s="12">
        <f t="shared" si="34"/>
        <v>803</v>
      </c>
      <c r="O161" s="12">
        <f t="shared" si="34"/>
        <v>274</v>
      </c>
      <c r="P161" s="12">
        <f t="shared" si="34"/>
        <v>529</v>
      </c>
      <c r="Q161" s="158">
        <f t="shared" si="34"/>
        <v>2122</v>
      </c>
      <c r="R161" s="12">
        <f t="shared" si="34"/>
        <v>1168</v>
      </c>
      <c r="S161" s="12">
        <f t="shared" si="34"/>
        <v>274</v>
      </c>
      <c r="T161" s="12">
        <f t="shared" si="34"/>
        <v>894</v>
      </c>
      <c r="U161" s="158">
        <f t="shared" si="34"/>
        <v>3940017</v>
      </c>
      <c r="V161" s="12">
        <f t="shared" si="34"/>
        <v>3082349</v>
      </c>
      <c r="W161" s="12">
        <f t="shared" si="34"/>
        <v>5665</v>
      </c>
      <c r="X161" s="12">
        <f t="shared" si="34"/>
        <v>1416300</v>
      </c>
      <c r="Y161" s="12">
        <f t="shared" si="34"/>
        <v>2431</v>
      </c>
      <c r="Z161" s="12">
        <f t="shared" si="34"/>
        <v>972770</v>
      </c>
      <c r="AA161" s="12">
        <f t="shared" si="34"/>
        <v>0</v>
      </c>
      <c r="AB161" s="12">
        <f t="shared" si="34"/>
        <v>0</v>
      </c>
      <c r="AC161" s="12">
        <f t="shared" si="34"/>
        <v>1862</v>
      </c>
      <c r="AD161" s="12">
        <f t="shared" si="34"/>
        <v>693279</v>
      </c>
      <c r="AG161" t="str">
        <f t="shared" si="26"/>
        <v/>
      </c>
    </row>
    <row r="162" spans="1:33" ht="15" customHeight="1" x14ac:dyDescent="0.3">
      <c r="A162" s="66"/>
      <c r="B162" s="66"/>
      <c r="C162" s="67"/>
      <c r="D162" s="67"/>
      <c r="E162" s="118"/>
      <c r="F162" s="118"/>
      <c r="G162" s="118"/>
      <c r="H162" s="118"/>
      <c r="I162" s="68"/>
      <c r="J162" s="69"/>
      <c r="K162" s="70"/>
      <c r="L162" s="79"/>
      <c r="M162" s="153"/>
      <c r="N162" s="79"/>
      <c r="O162" s="79"/>
      <c r="P162" s="79"/>
      <c r="Q162" s="161"/>
      <c r="R162" s="71"/>
      <c r="S162" s="71"/>
      <c r="T162" s="71"/>
      <c r="U162" s="161"/>
      <c r="V162" s="71"/>
      <c r="W162" s="71"/>
      <c r="X162" s="71"/>
      <c r="Y162" s="71"/>
      <c r="Z162" s="71"/>
      <c r="AA162" s="71"/>
      <c r="AB162" s="71"/>
      <c r="AC162" s="71"/>
      <c r="AD162" s="106"/>
      <c r="AG162" t="str">
        <f t="shared" si="26"/>
        <v/>
      </c>
    </row>
    <row r="163" spans="1:33" ht="15" customHeight="1" outlineLevel="1" x14ac:dyDescent="0.3">
      <c r="A163" s="7"/>
      <c r="B163" s="7"/>
      <c r="C163" s="29"/>
      <c r="D163" s="29"/>
      <c r="E163" s="117"/>
      <c r="F163" s="117"/>
      <c r="G163" s="113"/>
      <c r="H163" s="113"/>
      <c r="I163" s="25"/>
      <c r="J163" s="62" t="s">
        <v>11</v>
      </c>
      <c r="K163" s="8" t="s">
        <v>12</v>
      </c>
      <c r="L163" s="14"/>
      <c r="M163" s="149"/>
      <c r="N163" s="14"/>
      <c r="O163" s="14"/>
      <c r="P163" s="14"/>
      <c r="Q163" s="159"/>
      <c r="R163" s="9"/>
      <c r="S163" s="9"/>
      <c r="T163" s="9"/>
      <c r="U163" s="159"/>
      <c r="V163" s="9"/>
      <c r="W163" s="9"/>
      <c r="X163" s="9"/>
      <c r="Y163" s="9"/>
      <c r="Z163" s="9"/>
      <c r="AA163" s="9"/>
      <c r="AB163" s="9"/>
      <c r="AC163" s="9"/>
      <c r="AD163" s="106"/>
      <c r="AG163" t="str">
        <f t="shared" si="26"/>
        <v/>
      </c>
    </row>
    <row r="164" spans="1:33" ht="15" customHeight="1" outlineLevel="1" x14ac:dyDescent="0.3">
      <c r="A164" s="2" t="s">
        <v>124</v>
      </c>
      <c r="B164" s="2" t="s">
        <v>124</v>
      </c>
      <c r="C164" s="29" t="s">
        <v>125</v>
      </c>
      <c r="D164" s="29" t="s">
        <v>126</v>
      </c>
      <c r="E164" s="116">
        <v>41239</v>
      </c>
      <c r="F164" s="116">
        <v>41529</v>
      </c>
      <c r="G164" s="116">
        <v>46656</v>
      </c>
      <c r="H164" s="116">
        <v>45956</v>
      </c>
      <c r="I164" s="64"/>
      <c r="J164" s="29">
        <v>120130080</v>
      </c>
      <c r="K164" s="3" t="s">
        <v>269</v>
      </c>
      <c r="L164" s="10" t="s">
        <v>31</v>
      </c>
      <c r="M164" s="157">
        <v>477</v>
      </c>
      <c r="N164">
        <v>0</v>
      </c>
      <c r="O164">
        <v>0</v>
      </c>
      <c r="P164">
        <v>0</v>
      </c>
      <c r="Q164" s="159">
        <v>1550</v>
      </c>
      <c r="R164" s="9">
        <v>1065</v>
      </c>
      <c r="S164" s="9">
        <v>0</v>
      </c>
      <c r="T164" s="9">
        <v>1065</v>
      </c>
      <c r="U164" s="159">
        <v>90000</v>
      </c>
      <c r="V164" s="9">
        <v>89999</v>
      </c>
      <c r="W164" s="9">
        <v>0</v>
      </c>
      <c r="X164" s="9">
        <v>0</v>
      </c>
      <c r="Y164" s="9">
        <v>225</v>
      </c>
      <c r="Z164" s="9">
        <v>89999</v>
      </c>
      <c r="AA164" s="9">
        <v>0</v>
      </c>
      <c r="AB164" s="9">
        <v>0</v>
      </c>
      <c r="AC164" s="9">
        <v>0</v>
      </c>
      <c r="AD164" s="9">
        <v>0</v>
      </c>
      <c r="AG164" t="str">
        <f t="shared" si="26"/>
        <v/>
      </c>
    </row>
    <row r="165" spans="1:33" ht="15" customHeight="1" x14ac:dyDescent="0.3">
      <c r="A165" s="7"/>
      <c r="B165" s="7"/>
      <c r="C165" s="29"/>
      <c r="D165" s="29"/>
      <c r="E165" s="117"/>
      <c r="F165" s="117"/>
      <c r="G165" s="113"/>
      <c r="H165" s="113"/>
      <c r="I165" s="25"/>
      <c r="J165" s="32"/>
      <c r="K165" s="11" t="s">
        <v>127</v>
      </c>
      <c r="L165" s="13">
        <f>COUNTA(L164:L164)</f>
        <v>1</v>
      </c>
      <c r="M165" s="158">
        <f t="shared" ref="M165:P165" si="35">SUM(M164:M164)</f>
        <v>477</v>
      </c>
      <c r="N165" s="12">
        <f t="shared" si="35"/>
        <v>0</v>
      </c>
      <c r="O165" s="12">
        <f t="shared" si="35"/>
        <v>0</v>
      </c>
      <c r="P165" s="12">
        <f t="shared" si="35"/>
        <v>0</v>
      </c>
      <c r="Q165" s="158">
        <f t="shared" ref="Q165:AD165" si="36">SUM(Q164:Q164)</f>
        <v>1550</v>
      </c>
      <c r="R165" s="12">
        <f t="shared" si="36"/>
        <v>1065</v>
      </c>
      <c r="S165" s="12">
        <f t="shared" si="36"/>
        <v>0</v>
      </c>
      <c r="T165" s="12">
        <f t="shared" si="36"/>
        <v>1065</v>
      </c>
      <c r="U165" s="158">
        <f t="shared" si="36"/>
        <v>90000</v>
      </c>
      <c r="V165" s="12">
        <f t="shared" si="36"/>
        <v>89999</v>
      </c>
      <c r="W165" s="12">
        <f t="shared" si="36"/>
        <v>0</v>
      </c>
      <c r="X165" s="12">
        <f t="shared" si="36"/>
        <v>0</v>
      </c>
      <c r="Y165" s="12">
        <f t="shared" si="36"/>
        <v>225</v>
      </c>
      <c r="Z165" s="12">
        <f t="shared" si="36"/>
        <v>89999</v>
      </c>
      <c r="AA165" s="12">
        <f t="shared" si="36"/>
        <v>0</v>
      </c>
      <c r="AB165" s="12">
        <f t="shared" si="36"/>
        <v>0</v>
      </c>
      <c r="AC165" s="12">
        <f t="shared" si="36"/>
        <v>0</v>
      </c>
      <c r="AD165" s="12">
        <f t="shared" si="36"/>
        <v>0</v>
      </c>
      <c r="AG165" t="str">
        <f t="shared" si="26"/>
        <v/>
      </c>
    </row>
    <row r="166" spans="1:33" ht="15" customHeight="1" x14ac:dyDescent="0.3">
      <c r="A166" s="66"/>
      <c r="B166" s="66"/>
      <c r="C166" s="67"/>
      <c r="D166" s="67"/>
      <c r="E166" s="118"/>
      <c r="F166" s="118"/>
      <c r="G166" s="118"/>
      <c r="H166" s="118"/>
      <c r="I166" s="68"/>
      <c r="J166" s="69"/>
      <c r="K166" s="70"/>
      <c r="L166" s="79"/>
      <c r="M166" s="153"/>
      <c r="N166" s="79"/>
      <c r="O166" s="79"/>
      <c r="P166" s="79"/>
      <c r="Q166" s="161"/>
      <c r="R166" s="71"/>
      <c r="S166" s="71"/>
      <c r="T166" s="71"/>
      <c r="U166" s="161"/>
      <c r="V166" s="71"/>
      <c r="W166" s="71"/>
      <c r="X166" s="71"/>
      <c r="Y166" s="71"/>
      <c r="Z166" s="71"/>
      <c r="AA166" s="71"/>
      <c r="AB166" s="71"/>
      <c r="AC166" s="71"/>
      <c r="AD166" s="106"/>
      <c r="AG166" t="str">
        <f t="shared" si="26"/>
        <v/>
      </c>
    </row>
    <row r="167" spans="1:33" ht="15" customHeight="1" outlineLevel="1" x14ac:dyDescent="0.3">
      <c r="A167" s="7"/>
      <c r="B167" s="7"/>
      <c r="C167" s="29"/>
      <c r="D167" s="29"/>
      <c r="E167" s="117"/>
      <c r="F167" s="117"/>
      <c r="G167" s="113"/>
      <c r="H167" s="113"/>
      <c r="I167" s="25"/>
      <c r="J167" s="62" t="s">
        <v>11</v>
      </c>
      <c r="K167" s="8" t="s">
        <v>12</v>
      </c>
      <c r="L167" s="14"/>
      <c r="M167" s="149"/>
      <c r="N167" s="14"/>
      <c r="O167" s="14"/>
      <c r="P167" s="14"/>
      <c r="Q167" s="159"/>
      <c r="R167" s="9"/>
      <c r="S167" s="9"/>
      <c r="T167" s="9"/>
      <c r="U167" s="159"/>
      <c r="V167" s="9"/>
      <c r="W167" s="9"/>
      <c r="X167" s="9"/>
      <c r="Y167" s="9"/>
      <c r="Z167" s="9"/>
      <c r="AA167" s="9"/>
      <c r="AB167" s="9"/>
      <c r="AC167" s="9"/>
      <c r="AD167" s="106"/>
      <c r="AE167" s="46"/>
      <c r="AG167" t="str">
        <f t="shared" si="26"/>
        <v/>
      </c>
    </row>
    <row r="168" spans="1:33" ht="15" customHeight="1" outlineLevel="1" x14ac:dyDescent="0.3">
      <c r="A168" s="2" t="s">
        <v>128</v>
      </c>
      <c r="B168" s="2" t="s">
        <v>261</v>
      </c>
      <c r="C168" s="29" t="s">
        <v>129</v>
      </c>
      <c r="D168" s="29" t="s">
        <v>130</v>
      </c>
      <c r="E168" s="113">
        <v>35227</v>
      </c>
      <c r="F168" s="116">
        <v>40745</v>
      </c>
      <c r="G168" s="128">
        <v>47214</v>
      </c>
      <c r="H168" s="128">
        <v>42706</v>
      </c>
      <c r="I168" s="97"/>
      <c r="J168" s="29">
        <v>119961100</v>
      </c>
      <c r="K168" s="3" t="s">
        <v>131</v>
      </c>
      <c r="L168" s="10" t="s">
        <v>27</v>
      </c>
      <c r="M168" s="157">
        <v>0</v>
      </c>
      <c r="N168">
        <v>0</v>
      </c>
      <c r="O168">
        <v>0</v>
      </c>
      <c r="P168">
        <v>0</v>
      </c>
      <c r="Q168" s="159">
        <v>0</v>
      </c>
      <c r="R168" s="9">
        <v>0</v>
      </c>
      <c r="S168" s="9">
        <v>0</v>
      </c>
      <c r="T168" s="9">
        <v>0</v>
      </c>
      <c r="U168" s="159">
        <v>1800000</v>
      </c>
      <c r="V168" s="9">
        <v>1410000</v>
      </c>
      <c r="W168" s="9">
        <v>4029</v>
      </c>
      <c r="X168" s="9">
        <v>1410000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G168" t="str">
        <f t="shared" si="26"/>
        <v/>
      </c>
    </row>
    <row r="169" spans="1:33" s="33" customFormat="1" ht="15" customHeight="1" outlineLevel="1" x14ac:dyDescent="0.3">
      <c r="A169" s="2" t="s">
        <v>128</v>
      </c>
      <c r="B169" s="2" t="s">
        <v>261</v>
      </c>
      <c r="C169" s="29" t="s">
        <v>129</v>
      </c>
      <c r="D169" s="29" t="s">
        <v>130</v>
      </c>
      <c r="E169" s="113">
        <v>43927</v>
      </c>
      <c r="F169" s="116">
        <v>44399</v>
      </c>
      <c r="G169" s="115">
        <v>11533</v>
      </c>
      <c r="H169" s="115">
        <v>11564</v>
      </c>
      <c r="I169" s="75"/>
      <c r="J169" s="65">
        <v>120200100</v>
      </c>
      <c r="K169" s="3" t="s">
        <v>391</v>
      </c>
      <c r="L169" s="10" t="s">
        <v>15</v>
      </c>
      <c r="M169" s="157">
        <v>630</v>
      </c>
      <c r="N169">
        <v>73</v>
      </c>
      <c r="O169">
        <v>73</v>
      </c>
      <c r="P169">
        <v>0</v>
      </c>
      <c r="Q169" s="159">
        <v>630</v>
      </c>
      <c r="R169" s="9">
        <v>73</v>
      </c>
      <c r="S169" s="9">
        <v>73</v>
      </c>
      <c r="T169" s="9">
        <v>0</v>
      </c>
      <c r="U169" s="159">
        <v>1740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G169" t="str">
        <f t="shared" si="26"/>
        <v/>
      </c>
    </row>
    <row r="170" spans="1:33" ht="15" customHeight="1" x14ac:dyDescent="0.3">
      <c r="A170" s="7"/>
      <c r="B170" s="7"/>
      <c r="C170" s="29"/>
      <c r="D170" s="29"/>
      <c r="E170" s="117"/>
      <c r="F170" s="117"/>
      <c r="G170" s="113"/>
      <c r="H170" s="113"/>
      <c r="I170" s="25"/>
      <c r="J170" s="32"/>
      <c r="K170" s="11" t="s">
        <v>620</v>
      </c>
      <c r="L170" s="13">
        <f>COUNTA(L168:L169)</f>
        <v>2</v>
      </c>
      <c r="M170" s="158">
        <f t="shared" ref="M170:AD170" si="37">SUM(M168:M169)</f>
        <v>630</v>
      </c>
      <c r="N170" s="12">
        <f t="shared" si="37"/>
        <v>73</v>
      </c>
      <c r="O170" s="12">
        <f t="shared" si="37"/>
        <v>73</v>
      </c>
      <c r="P170" s="12">
        <f t="shared" si="37"/>
        <v>0</v>
      </c>
      <c r="Q170" s="158">
        <f t="shared" si="37"/>
        <v>630</v>
      </c>
      <c r="R170" s="12">
        <f t="shared" si="37"/>
        <v>73</v>
      </c>
      <c r="S170" s="12">
        <f t="shared" si="37"/>
        <v>73</v>
      </c>
      <c r="T170" s="12">
        <f t="shared" si="37"/>
        <v>0</v>
      </c>
      <c r="U170" s="158">
        <f t="shared" si="37"/>
        <v>1801740</v>
      </c>
      <c r="V170" s="12">
        <f t="shared" si="37"/>
        <v>1410000</v>
      </c>
      <c r="W170" s="12">
        <f t="shared" si="37"/>
        <v>4029</v>
      </c>
      <c r="X170" s="12">
        <f t="shared" si="37"/>
        <v>1410000</v>
      </c>
      <c r="Y170" s="12">
        <f t="shared" si="37"/>
        <v>0</v>
      </c>
      <c r="Z170" s="12">
        <f t="shared" si="37"/>
        <v>0</v>
      </c>
      <c r="AA170" s="12">
        <f t="shared" si="37"/>
        <v>0</v>
      </c>
      <c r="AB170" s="12">
        <f t="shared" si="37"/>
        <v>0</v>
      </c>
      <c r="AC170" s="12">
        <f t="shared" si="37"/>
        <v>0</v>
      </c>
      <c r="AD170" s="12">
        <f t="shared" si="37"/>
        <v>0</v>
      </c>
      <c r="AG170" t="str">
        <f t="shared" si="26"/>
        <v/>
      </c>
    </row>
    <row r="171" spans="1:33" ht="15" customHeight="1" x14ac:dyDescent="0.3">
      <c r="A171" s="7"/>
      <c r="B171" s="7"/>
      <c r="C171" s="29"/>
      <c r="D171" s="29"/>
      <c r="E171" s="117"/>
      <c r="F171" s="117"/>
      <c r="G171" s="113"/>
      <c r="H171" s="113"/>
      <c r="I171" s="25"/>
      <c r="J171" s="32"/>
      <c r="K171" s="11"/>
      <c r="L171" s="13"/>
      <c r="M171" s="151"/>
      <c r="N171" s="13"/>
      <c r="O171" s="13"/>
      <c r="P171" s="13"/>
      <c r="Q171" s="158"/>
      <c r="R171" s="12"/>
      <c r="S171" s="12"/>
      <c r="T171" s="12"/>
      <c r="U171" s="158"/>
      <c r="V171" s="12"/>
      <c r="W171" s="12"/>
      <c r="X171" s="12"/>
      <c r="Y171" s="12"/>
      <c r="Z171" s="12"/>
      <c r="AA171" s="12"/>
      <c r="AB171" s="12"/>
      <c r="AC171" s="12"/>
      <c r="AD171" s="12"/>
      <c r="AG171" t="str">
        <f t="shared" si="26"/>
        <v/>
      </c>
    </row>
    <row r="172" spans="1:33" ht="15" customHeight="1" outlineLevel="1" x14ac:dyDescent="0.3">
      <c r="A172" s="7"/>
      <c r="B172" s="7"/>
      <c r="C172" s="29"/>
      <c r="D172" s="29"/>
      <c r="E172" s="117"/>
      <c r="F172" s="117"/>
      <c r="G172" s="113"/>
      <c r="H172" s="113"/>
      <c r="I172" s="25"/>
      <c r="J172" s="62" t="s">
        <v>11</v>
      </c>
      <c r="K172" s="8" t="s">
        <v>12</v>
      </c>
      <c r="L172" s="13"/>
      <c r="M172" s="151"/>
      <c r="N172" s="13"/>
      <c r="O172" s="13"/>
      <c r="P172" s="13"/>
      <c r="Q172" s="158"/>
      <c r="R172" s="12"/>
      <c r="S172" s="12"/>
      <c r="T172" s="12"/>
      <c r="U172" s="158"/>
      <c r="V172" s="12"/>
      <c r="W172" s="12"/>
      <c r="X172" s="12"/>
      <c r="Y172" s="12"/>
      <c r="Z172" s="12"/>
      <c r="AA172" s="12"/>
      <c r="AB172" s="12"/>
      <c r="AC172" s="12"/>
      <c r="AD172" s="12"/>
      <c r="AG172" t="str">
        <f t="shared" si="26"/>
        <v/>
      </c>
    </row>
    <row r="173" spans="1:33" ht="15" customHeight="1" outlineLevel="1" x14ac:dyDescent="0.3">
      <c r="A173" s="2" t="s">
        <v>657</v>
      </c>
      <c r="B173" s="2" t="s">
        <v>656</v>
      </c>
      <c r="C173" s="29" t="s">
        <v>675</v>
      </c>
      <c r="D173" s="29" t="s">
        <v>676</v>
      </c>
      <c r="E173" s="113">
        <v>45454</v>
      </c>
      <c r="F173" s="116">
        <v>45869</v>
      </c>
      <c r="G173" s="115">
        <v>49593</v>
      </c>
      <c r="H173" s="115">
        <v>47037</v>
      </c>
      <c r="I173" s="75"/>
      <c r="J173" s="29" t="s">
        <v>655</v>
      </c>
      <c r="K173" s="3" t="s">
        <v>671</v>
      </c>
      <c r="L173" s="10" t="s">
        <v>27</v>
      </c>
      <c r="M173" s="157">
        <v>0</v>
      </c>
      <c r="N173">
        <v>0</v>
      </c>
      <c r="O173">
        <v>0</v>
      </c>
      <c r="P173">
        <v>0</v>
      </c>
      <c r="Q173" s="159">
        <v>0</v>
      </c>
      <c r="R173" s="9">
        <v>0</v>
      </c>
      <c r="S173" s="9">
        <v>0</v>
      </c>
      <c r="T173" s="9">
        <v>0</v>
      </c>
      <c r="U173" s="159">
        <v>412000</v>
      </c>
      <c r="V173" s="9">
        <v>412000</v>
      </c>
      <c r="W173" s="9">
        <v>0</v>
      </c>
      <c r="X173" s="9">
        <v>0</v>
      </c>
      <c r="Y173" s="9">
        <v>0</v>
      </c>
      <c r="Z173" s="9">
        <v>0</v>
      </c>
      <c r="AA173" s="9">
        <v>916</v>
      </c>
      <c r="AB173" s="9">
        <v>412000</v>
      </c>
      <c r="AC173" s="9">
        <v>0</v>
      </c>
      <c r="AD173" s="9">
        <v>0</v>
      </c>
      <c r="AG173" t="str">
        <f t="shared" si="26"/>
        <v/>
      </c>
    </row>
    <row r="174" spans="1:33" ht="15" customHeight="1" x14ac:dyDescent="0.3">
      <c r="A174" s="7"/>
      <c r="B174" s="7"/>
      <c r="C174" s="29"/>
      <c r="D174" s="29"/>
      <c r="E174" s="117"/>
      <c r="F174" s="117"/>
      <c r="G174" s="113"/>
      <c r="H174" s="113"/>
      <c r="I174" s="25"/>
      <c r="J174" s="32"/>
      <c r="K174" s="11" t="s">
        <v>657</v>
      </c>
      <c r="L174" s="13">
        <f>COUNTA(L173)</f>
        <v>1</v>
      </c>
      <c r="M174" s="158">
        <f>SUM(M173)</f>
        <v>0</v>
      </c>
      <c r="N174" s="12">
        <f t="shared" ref="N174:P174" si="38">SUM(N173)</f>
        <v>0</v>
      </c>
      <c r="O174" s="12">
        <f t="shared" si="38"/>
        <v>0</v>
      </c>
      <c r="P174" s="12">
        <f t="shared" si="38"/>
        <v>0</v>
      </c>
      <c r="Q174" s="158">
        <f>SUM(Q173)</f>
        <v>0</v>
      </c>
      <c r="R174" s="12">
        <f t="shared" ref="R174:AD174" si="39">SUM(R173)</f>
        <v>0</v>
      </c>
      <c r="S174" s="12">
        <f t="shared" si="39"/>
        <v>0</v>
      </c>
      <c r="T174" s="12">
        <f t="shared" si="39"/>
        <v>0</v>
      </c>
      <c r="U174" s="158">
        <f t="shared" si="39"/>
        <v>412000</v>
      </c>
      <c r="V174" s="12">
        <f t="shared" si="39"/>
        <v>412000</v>
      </c>
      <c r="W174" s="12">
        <f t="shared" si="39"/>
        <v>0</v>
      </c>
      <c r="X174" s="12">
        <f t="shared" si="39"/>
        <v>0</v>
      </c>
      <c r="Y174" s="12">
        <f t="shared" si="39"/>
        <v>0</v>
      </c>
      <c r="Z174" s="12">
        <f t="shared" si="39"/>
        <v>0</v>
      </c>
      <c r="AA174" s="12">
        <f t="shared" si="39"/>
        <v>916</v>
      </c>
      <c r="AB174" s="12">
        <f t="shared" si="39"/>
        <v>412000</v>
      </c>
      <c r="AC174" s="12">
        <f t="shared" si="39"/>
        <v>0</v>
      </c>
      <c r="AD174" s="12">
        <f t="shared" si="39"/>
        <v>0</v>
      </c>
      <c r="AE174" s="33"/>
      <c r="AG174" t="str">
        <f t="shared" si="26"/>
        <v/>
      </c>
    </row>
    <row r="175" spans="1:33" ht="15" customHeight="1" x14ac:dyDescent="0.3">
      <c r="A175" s="7"/>
      <c r="B175" s="7"/>
      <c r="C175" s="29"/>
      <c r="D175" s="29"/>
      <c r="E175" s="117"/>
      <c r="F175" s="117"/>
      <c r="G175" s="113"/>
      <c r="H175" s="113"/>
      <c r="I175" s="25"/>
      <c r="J175" s="32"/>
      <c r="K175" s="11"/>
      <c r="L175" s="13"/>
      <c r="M175" s="151"/>
      <c r="N175" s="13"/>
      <c r="O175" s="13"/>
      <c r="P175" s="13"/>
      <c r="Q175" s="158"/>
      <c r="R175" s="12"/>
      <c r="S175" s="12"/>
      <c r="T175" s="12"/>
      <c r="U175" s="158"/>
      <c r="V175" s="12"/>
      <c r="W175" s="12"/>
      <c r="X175" s="12"/>
      <c r="Y175" s="12"/>
      <c r="Z175" s="12"/>
      <c r="AA175" s="12"/>
      <c r="AB175" s="12"/>
      <c r="AC175" s="12"/>
      <c r="AD175" s="12"/>
      <c r="AG175" t="str">
        <f t="shared" si="26"/>
        <v/>
      </c>
    </row>
    <row r="176" spans="1:33" ht="15" customHeight="1" outlineLevel="1" x14ac:dyDescent="0.3">
      <c r="A176" s="7"/>
      <c r="B176" s="7"/>
      <c r="C176" s="29"/>
      <c r="D176" s="29"/>
      <c r="E176" s="117"/>
      <c r="F176" s="117"/>
      <c r="G176" s="113"/>
      <c r="H176" s="113"/>
      <c r="I176" s="25"/>
      <c r="J176" s="62" t="s">
        <v>11</v>
      </c>
      <c r="K176" s="8" t="s">
        <v>12</v>
      </c>
      <c r="L176" s="13"/>
      <c r="M176" s="151"/>
      <c r="N176" s="13"/>
      <c r="O176" s="13"/>
      <c r="P176" s="13"/>
      <c r="Q176" s="158"/>
      <c r="R176" s="12"/>
      <c r="S176" s="12"/>
      <c r="T176" s="12"/>
      <c r="U176" s="158"/>
      <c r="V176" s="12"/>
      <c r="W176" s="12"/>
      <c r="X176" s="12"/>
      <c r="Y176" s="12"/>
      <c r="Z176" s="12"/>
      <c r="AA176" s="12"/>
      <c r="AB176" s="12"/>
      <c r="AC176" s="12"/>
      <c r="AD176" s="12"/>
      <c r="AG176" t="str">
        <f t="shared" si="26"/>
        <v/>
      </c>
    </row>
    <row r="177" spans="1:33" ht="15" customHeight="1" outlineLevel="1" x14ac:dyDescent="0.3">
      <c r="A177" s="2" t="s">
        <v>340</v>
      </c>
      <c r="B177" s="2" t="s">
        <v>271</v>
      </c>
      <c r="C177" s="29">
        <v>681</v>
      </c>
      <c r="D177" s="29">
        <v>138</v>
      </c>
      <c r="E177" s="113">
        <v>43476</v>
      </c>
      <c r="F177" s="116">
        <v>43622</v>
      </c>
      <c r="G177" s="115">
        <v>12628</v>
      </c>
      <c r="H177" s="115">
        <v>46962</v>
      </c>
      <c r="I177" s="75"/>
      <c r="J177" s="29" t="s">
        <v>477</v>
      </c>
      <c r="K177" s="3" t="s">
        <v>339</v>
      </c>
      <c r="L177" s="10" t="s">
        <v>31</v>
      </c>
      <c r="M177" s="157">
        <v>749</v>
      </c>
      <c r="N177">
        <v>529</v>
      </c>
      <c r="O177">
        <v>0</v>
      </c>
      <c r="P177">
        <v>529</v>
      </c>
      <c r="Q177" s="159">
        <v>2218</v>
      </c>
      <c r="R177" s="9">
        <v>1998</v>
      </c>
      <c r="S177" s="9">
        <v>0</v>
      </c>
      <c r="T177" s="9">
        <v>1998</v>
      </c>
      <c r="U177" s="159">
        <v>317537</v>
      </c>
      <c r="V177" s="9">
        <v>308537</v>
      </c>
      <c r="W177" s="9">
        <v>0</v>
      </c>
      <c r="X177" s="9">
        <v>0</v>
      </c>
      <c r="Y177" s="9">
        <v>771</v>
      </c>
      <c r="Z177" s="9">
        <v>308537</v>
      </c>
      <c r="AA177" s="9">
        <v>0</v>
      </c>
      <c r="AB177" s="9">
        <v>0</v>
      </c>
      <c r="AC177" s="9">
        <v>0</v>
      </c>
      <c r="AD177" s="9">
        <v>0</v>
      </c>
      <c r="AG177" t="str">
        <f t="shared" si="26"/>
        <v/>
      </c>
    </row>
    <row r="178" spans="1:33" ht="15" customHeight="1" x14ac:dyDescent="0.3">
      <c r="A178" s="7"/>
      <c r="B178" s="7"/>
      <c r="C178" s="29"/>
      <c r="D178" s="29"/>
      <c r="E178" s="117"/>
      <c r="F178" s="117"/>
      <c r="G178" s="113"/>
      <c r="H178" s="113"/>
      <c r="I178" s="25"/>
      <c r="J178" s="32"/>
      <c r="K178" s="11" t="s">
        <v>598</v>
      </c>
      <c r="L178" s="13">
        <f>COUNTA(L177)</f>
        <v>1</v>
      </c>
      <c r="M178" s="158">
        <f>SUM(M177)</f>
        <v>749</v>
      </c>
      <c r="N178" s="12">
        <f t="shared" ref="N178:P178" si="40">SUM(N177)</f>
        <v>529</v>
      </c>
      <c r="O178" s="12">
        <f t="shared" si="40"/>
        <v>0</v>
      </c>
      <c r="P178" s="12">
        <f t="shared" si="40"/>
        <v>529</v>
      </c>
      <c r="Q178" s="158">
        <f>SUM(Q177)</f>
        <v>2218</v>
      </c>
      <c r="R178" s="12">
        <f t="shared" ref="R178:AD178" si="41">SUM(R177)</f>
        <v>1998</v>
      </c>
      <c r="S178" s="12">
        <f t="shared" si="41"/>
        <v>0</v>
      </c>
      <c r="T178" s="12">
        <f t="shared" si="41"/>
        <v>1998</v>
      </c>
      <c r="U178" s="158">
        <f t="shared" si="41"/>
        <v>317537</v>
      </c>
      <c r="V178" s="12">
        <f t="shared" si="41"/>
        <v>308537</v>
      </c>
      <c r="W178" s="12">
        <f t="shared" si="41"/>
        <v>0</v>
      </c>
      <c r="X178" s="12">
        <f t="shared" si="41"/>
        <v>0</v>
      </c>
      <c r="Y178" s="12">
        <f t="shared" si="41"/>
        <v>771</v>
      </c>
      <c r="Z178" s="12">
        <f t="shared" si="41"/>
        <v>308537</v>
      </c>
      <c r="AA178" s="12">
        <f t="shared" si="41"/>
        <v>0</v>
      </c>
      <c r="AB178" s="12">
        <f t="shared" si="41"/>
        <v>0</v>
      </c>
      <c r="AC178" s="12">
        <f t="shared" si="41"/>
        <v>0</v>
      </c>
      <c r="AD178" s="12">
        <f t="shared" si="41"/>
        <v>0</v>
      </c>
      <c r="AE178" s="33"/>
      <c r="AG178" t="str">
        <f t="shared" si="26"/>
        <v/>
      </c>
    </row>
    <row r="179" spans="1:33" ht="15" customHeight="1" x14ac:dyDescent="0.3">
      <c r="A179" s="66"/>
      <c r="B179" s="66"/>
      <c r="C179" s="67"/>
      <c r="D179" s="67"/>
      <c r="E179" s="118"/>
      <c r="F179" s="118"/>
      <c r="G179" s="118"/>
      <c r="H179" s="118"/>
      <c r="I179" s="68"/>
      <c r="J179" s="69"/>
      <c r="K179" s="70"/>
      <c r="L179" s="79"/>
      <c r="M179" s="153"/>
      <c r="N179" s="79"/>
      <c r="O179" s="79"/>
      <c r="P179" s="79"/>
      <c r="Q179" s="161"/>
      <c r="R179" s="71"/>
      <c r="S179" s="71"/>
      <c r="T179" s="71"/>
      <c r="U179" s="161"/>
      <c r="V179" s="71"/>
      <c r="W179" s="71"/>
      <c r="X179" s="71"/>
      <c r="Y179" s="71"/>
      <c r="Z179" s="71"/>
      <c r="AA179" s="71"/>
      <c r="AB179" s="71"/>
      <c r="AC179" s="71"/>
      <c r="AD179" s="106"/>
      <c r="AG179" t="str">
        <f t="shared" si="26"/>
        <v/>
      </c>
    </row>
    <row r="180" spans="1:33" ht="15" customHeight="1" outlineLevel="1" x14ac:dyDescent="0.3">
      <c r="A180" s="7"/>
      <c r="B180" s="7"/>
      <c r="C180" s="29"/>
      <c r="D180" s="29"/>
      <c r="E180" s="117"/>
      <c r="F180" s="117"/>
      <c r="G180" s="113"/>
      <c r="H180" s="113"/>
      <c r="I180" s="25"/>
      <c r="J180" s="62" t="s">
        <v>11</v>
      </c>
      <c r="K180" s="8" t="s">
        <v>12</v>
      </c>
      <c r="L180" s="14"/>
      <c r="M180" s="149"/>
      <c r="N180" s="14"/>
      <c r="O180" s="14"/>
      <c r="P180" s="14"/>
      <c r="Q180" s="159"/>
      <c r="R180" s="9"/>
      <c r="S180" s="9"/>
      <c r="T180" s="9"/>
      <c r="U180" s="159"/>
      <c r="V180" s="9"/>
      <c r="W180" s="9"/>
      <c r="X180" s="9"/>
      <c r="Y180" s="9"/>
      <c r="Z180" s="9"/>
      <c r="AA180" s="9"/>
      <c r="AB180" s="9"/>
      <c r="AC180" s="9"/>
      <c r="AD180" s="106"/>
      <c r="AG180" t="str">
        <f t="shared" si="26"/>
        <v/>
      </c>
    </row>
    <row r="181" spans="1:33" ht="15" customHeight="1" outlineLevel="1" x14ac:dyDescent="0.3">
      <c r="A181" s="2" t="s">
        <v>134</v>
      </c>
      <c r="B181" s="2" t="s">
        <v>364</v>
      </c>
      <c r="C181" s="29" t="s">
        <v>135</v>
      </c>
      <c r="D181" s="29" t="s">
        <v>136</v>
      </c>
      <c r="E181" s="113">
        <v>38246</v>
      </c>
      <c r="F181" s="116">
        <v>38393</v>
      </c>
      <c r="G181" s="129" t="s">
        <v>14</v>
      </c>
      <c r="H181" s="129">
        <v>39668</v>
      </c>
      <c r="I181" s="98">
        <v>23288</v>
      </c>
      <c r="J181" s="29">
        <v>120050370</v>
      </c>
      <c r="K181" s="3" t="s">
        <v>137</v>
      </c>
      <c r="L181" s="10" t="s">
        <v>15</v>
      </c>
      <c r="M181" s="157">
        <v>4</v>
      </c>
      <c r="N181">
        <v>2</v>
      </c>
      <c r="O181">
        <v>2</v>
      </c>
      <c r="P181">
        <v>0</v>
      </c>
      <c r="Q181" s="159">
        <v>4</v>
      </c>
      <c r="R181" s="9">
        <v>2</v>
      </c>
      <c r="S181" s="9">
        <v>2</v>
      </c>
      <c r="T181" s="9">
        <v>0</v>
      </c>
      <c r="U181" s="15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27"/>
      <c r="AG181" t="str">
        <f t="shared" si="26"/>
        <v/>
      </c>
    </row>
    <row r="182" spans="1:33" ht="15" customHeight="1" outlineLevel="1" x14ac:dyDescent="0.3">
      <c r="A182" s="2" t="s">
        <v>134</v>
      </c>
      <c r="B182" s="2" t="s">
        <v>364</v>
      </c>
      <c r="C182" s="29" t="s">
        <v>135</v>
      </c>
      <c r="D182" s="29" t="s">
        <v>136</v>
      </c>
      <c r="E182" s="113">
        <v>44847</v>
      </c>
      <c r="F182" s="116">
        <v>44959</v>
      </c>
      <c r="G182" s="115">
        <v>46846</v>
      </c>
      <c r="H182" s="115">
        <v>46115</v>
      </c>
      <c r="I182" s="75"/>
      <c r="J182" s="65">
        <v>620230010</v>
      </c>
      <c r="K182" s="3" t="s">
        <v>463</v>
      </c>
      <c r="L182" s="10" t="s">
        <v>15</v>
      </c>
      <c r="M182" s="157">
        <v>2</v>
      </c>
      <c r="N182">
        <v>2</v>
      </c>
      <c r="O182">
        <v>2</v>
      </c>
      <c r="P182">
        <v>0</v>
      </c>
      <c r="Q182" s="159">
        <v>2</v>
      </c>
      <c r="R182" s="9">
        <v>2</v>
      </c>
      <c r="S182" s="9">
        <v>2</v>
      </c>
      <c r="T182" s="9">
        <v>0</v>
      </c>
      <c r="U182" s="15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G182" t="str">
        <f t="shared" si="26"/>
        <v/>
      </c>
    </row>
    <row r="183" spans="1:33" ht="15" customHeight="1" x14ac:dyDescent="0.3">
      <c r="A183" s="7"/>
      <c r="B183" s="7"/>
      <c r="C183" s="29"/>
      <c r="D183" s="29"/>
      <c r="E183" s="117"/>
      <c r="F183" s="117"/>
      <c r="G183" s="113"/>
      <c r="H183" s="113"/>
      <c r="I183" s="25"/>
      <c r="J183" s="32"/>
      <c r="K183" s="11" t="s">
        <v>134</v>
      </c>
      <c r="L183" s="13">
        <f>COUNTA(L181:L182)</f>
        <v>2</v>
      </c>
      <c r="M183" s="158">
        <f>SUM(M181:M182)</f>
        <v>6</v>
      </c>
      <c r="N183" s="12">
        <f t="shared" ref="N183:P183" si="42">SUM(N181:N182)</f>
        <v>4</v>
      </c>
      <c r="O183" s="12">
        <f t="shared" si="42"/>
        <v>4</v>
      </c>
      <c r="P183" s="12">
        <f t="shared" si="42"/>
        <v>0</v>
      </c>
      <c r="Q183" s="158">
        <f>SUM(Q181:Q182)</f>
        <v>6</v>
      </c>
      <c r="R183" s="12">
        <f t="shared" ref="R183:AD183" si="43">SUM(R181:R182)</f>
        <v>4</v>
      </c>
      <c r="S183" s="12">
        <f t="shared" si="43"/>
        <v>4</v>
      </c>
      <c r="T183" s="12">
        <f t="shared" si="43"/>
        <v>0</v>
      </c>
      <c r="U183" s="158">
        <f t="shared" si="43"/>
        <v>0</v>
      </c>
      <c r="V183" s="12">
        <f t="shared" si="43"/>
        <v>0</v>
      </c>
      <c r="W183" s="12">
        <f t="shared" si="43"/>
        <v>0</v>
      </c>
      <c r="X183" s="12">
        <f t="shared" si="43"/>
        <v>0</v>
      </c>
      <c r="Y183" s="12">
        <f t="shared" si="43"/>
        <v>0</v>
      </c>
      <c r="Z183" s="12">
        <f t="shared" si="43"/>
        <v>0</v>
      </c>
      <c r="AA183" s="12">
        <f t="shared" si="43"/>
        <v>0</v>
      </c>
      <c r="AB183" s="12">
        <f t="shared" si="43"/>
        <v>0</v>
      </c>
      <c r="AC183" s="12">
        <f t="shared" si="43"/>
        <v>0</v>
      </c>
      <c r="AD183" s="12">
        <f t="shared" si="43"/>
        <v>0</v>
      </c>
      <c r="AG183" t="str">
        <f t="shared" si="26"/>
        <v/>
      </c>
    </row>
    <row r="184" spans="1:33" ht="15" customHeight="1" x14ac:dyDescent="0.3">
      <c r="A184" s="66"/>
      <c r="B184" s="66"/>
      <c r="C184" s="67"/>
      <c r="D184" s="67"/>
      <c r="E184" s="118"/>
      <c r="F184" s="118"/>
      <c r="G184" s="118"/>
      <c r="H184" s="118"/>
      <c r="I184" s="68"/>
      <c r="J184" s="69"/>
      <c r="K184" s="70"/>
      <c r="L184" s="79"/>
      <c r="M184" s="153"/>
      <c r="N184" s="79"/>
      <c r="O184" s="79"/>
      <c r="P184" s="79"/>
      <c r="Q184" s="161"/>
      <c r="R184" s="71"/>
      <c r="S184" s="71"/>
      <c r="T184" s="71"/>
      <c r="U184" s="161"/>
      <c r="V184" s="71"/>
      <c r="W184" s="71"/>
      <c r="X184" s="71"/>
      <c r="Y184" s="71"/>
      <c r="Z184" s="71"/>
      <c r="AA184" s="71"/>
      <c r="AB184" s="71"/>
      <c r="AC184" s="71"/>
      <c r="AD184" s="106"/>
      <c r="AG184" t="str">
        <f t="shared" si="26"/>
        <v/>
      </c>
    </row>
    <row r="185" spans="1:33" ht="15" customHeight="1" outlineLevel="1" x14ac:dyDescent="0.3">
      <c r="A185" s="7"/>
      <c r="B185" s="7"/>
      <c r="C185" s="29"/>
      <c r="D185" s="29"/>
      <c r="E185" s="117"/>
      <c r="F185" s="117"/>
      <c r="G185" s="113"/>
      <c r="H185" s="113"/>
      <c r="I185" s="25"/>
      <c r="J185" s="62" t="s">
        <v>11</v>
      </c>
      <c r="K185" s="8" t="s">
        <v>12</v>
      </c>
      <c r="L185" s="14"/>
      <c r="M185" s="149"/>
      <c r="N185" s="14"/>
      <c r="O185" s="14"/>
      <c r="P185" s="14"/>
      <c r="Q185" s="159"/>
      <c r="R185" s="9"/>
      <c r="S185" s="9"/>
      <c r="T185" s="9"/>
      <c r="U185" s="159"/>
      <c r="V185" s="9"/>
      <c r="W185" s="9"/>
      <c r="X185" s="9"/>
      <c r="Y185" s="9"/>
      <c r="Z185" s="9"/>
      <c r="AA185" s="9"/>
      <c r="AB185" s="9"/>
      <c r="AC185" s="9"/>
      <c r="AD185" s="106"/>
      <c r="AG185" t="str">
        <f t="shared" si="26"/>
        <v/>
      </c>
    </row>
    <row r="186" spans="1:33" ht="15" customHeight="1" outlineLevel="1" x14ac:dyDescent="0.3">
      <c r="A186" s="2" t="s">
        <v>49</v>
      </c>
      <c r="B186" s="2" t="s">
        <v>364</v>
      </c>
      <c r="C186" s="29">
        <v>679</v>
      </c>
      <c r="D186" s="29" t="s">
        <v>139</v>
      </c>
      <c r="E186" s="113">
        <v>43873</v>
      </c>
      <c r="F186" s="116">
        <v>44105</v>
      </c>
      <c r="G186" s="115">
        <v>45938</v>
      </c>
      <c r="H186" s="115">
        <v>45238</v>
      </c>
      <c r="I186" s="75"/>
      <c r="J186" s="29">
        <v>620200060</v>
      </c>
      <c r="K186" s="19" t="s">
        <v>367</v>
      </c>
      <c r="L186" s="10" t="s">
        <v>15</v>
      </c>
      <c r="M186" s="157">
        <v>1</v>
      </c>
      <c r="N186">
        <v>1</v>
      </c>
      <c r="O186">
        <v>1</v>
      </c>
      <c r="P186">
        <v>0</v>
      </c>
      <c r="Q186" s="159">
        <v>1</v>
      </c>
      <c r="R186" s="9">
        <v>1</v>
      </c>
      <c r="S186" s="9">
        <v>1</v>
      </c>
      <c r="T186" s="9">
        <v>0</v>
      </c>
      <c r="U186" s="15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G186" t="str">
        <f t="shared" si="26"/>
        <v/>
      </c>
    </row>
    <row r="187" spans="1:33" ht="15" customHeight="1" outlineLevel="1" x14ac:dyDescent="0.3">
      <c r="A187" s="2" t="s">
        <v>49</v>
      </c>
      <c r="B187" s="2" t="s">
        <v>364</v>
      </c>
      <c r="C187" s="29" t="s">
        <v>138</v>
      </c>
      <c r="D187" s="29" t="s">
        <v>139</v>
      </c>
      <c r="E187" s="113">
        <v>39379</v>
      </c>
      <c r="F187" s="116">
        <v>39590</v>
      </c>
      <c r="G187" s="115" t="s">
        <v>14</v>
      </c>
      <c r="H187" s="115" t="s">
        <v>14</v>
      </c>
      <c r="I187" s="75" t="s">
        <v>123</v>
      </c>
      <c r="J187" s="29">
        <v>820080120</v>
      </c>
      <c r="K187" s="3" t="s">
        <v>140</v>
      </c>
      <c r="L187" s="10" t="s">
        <v>27</v>
      </c>
      <c r="M187" s="157">
        <v>0</v>
      </c>
      <c r="N187">
        <v>0</v>
      </c>
      <c r="O187">
        <v>0</v>
      </c>
      <c r="P187">
        <v>0</v>
      </c>
      <c r="Q187" s="159">
        <v>0</v>
      </c>
      <c r="R187" s="9">
        <v>0</v>
      </c>
      <c r="S187" s="9">
        <v>0</v>
      </c>
      <c r="T187" s="9">
        <v>0</v>
      </c>
      <c r="U187" s="159">
        <v>3450</v>
      </c>
      <c r="V187" s="9">
        <v>1800</v>
      </c>
      <c r="W187" s="9">
        <v>9</v>
      </c>
      <c r="X187" s="9">
        <v>1800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G187" t="str">
        <f t="shared" si="26"/>
        <v/>
      </c>
    </row>
    <row r="188" spans="1:33" ht="15" customHeight="1" x14ac:dyDescent="0.3">
      <c r="A188" s="7"/>
      <c r="B188" s="7"/>
      <c r="C188" s="29"/>
      <c r="D188" s="29"/>
      <c r="E188" s="117"/>
      <c r="F188" s="117"/>
      <c r="G188" s="113"/>
      <c r="H188" s="113"/>
      <c r="I188" s="25"/>
      <c r="J188" s="32"/>
      <c r="K188" s="11" t="s">
        <v>49</v>
      </c>
      <c r="L188" s="13">
        <f>COUNTA(L186:L187)</f>
        <v>2</v>
      </c>
      <c r="M188" s="158">
        <f t="shared" ref="M188:AD188" si="44">SUM(M186:M187)</f>
        <v>1</v>
      </c>
      <c r="N188" s="12">
        <f t="shared" si="44"/>
        <v>1</v>
      </c>
      <c r="O188" s="12">
        <f t="shared" si="44"/>
        <v>1</v>
      </c>
      <c r="P188" s="12">
        <f t="shared" si="44"/>
        <v>0</v>
      </c>
      <c r="Q188" s="158">
        <f t="shared" si="44"/>
        <v>1</v>
      </c>
      <c r="R188" s="12">
        <f t="shared" si="44"/>
        <v>1</v>
      </c>
      <c r="S188" s="12">
        <f t="shared" si="44"/>
        <v>1</v>
      </c>
      <c r="T188" s="12">
        <f t="shared" si="44"/>
        <v>0</v>
      </c>
      <c r="U188" s="158">
        <f t="shared" si="44"/>
        <v>3450</v>
      </c>
      <c r="V188" s="12">
        <f t="shared" si="44"/>
        <v>1800</v>
      </c>
      <c r="W188" s="12">
        <f t="shared" si="44"/>
        <v>9</v>
      </c>
      <c r="X188" s="12">
        <f t="shared" si="44"/>
        <v>1800</v>
      </c>
      <c r="Y188" s="12">
        <f t="shared" si="44"/>
        <v>0</v>
      </c>
      <c r="Z188" s="12">
        <f t="shared" si="44"/>
        <v>0</v>
      </c>
      <c r="AA188" s="12">
        <f t="shared" si="44"/>
        <v>0</v>
      </c>
      <c r="AB188" s="12">
        <f t="shared" si="44"/>
        <v>0</v>
      </c>
      <c r="AC188" s="12">
        <f t="shared" si="44"/>
        <v>0</v>
      </c>
      <c r="AD188" s="12">
        <f t="shared" si="44"/>
        <v>0</v>
      </c>
      <c r="AG188" t="str">
        <f t="shared" si="26"/>
        <v/>
      </c>
    </row>
    <row r="189" spans="1:33" ht="15" customHeight="1" x14ac:dyDescent="0.3">
      <c r="A189" s="66"/>
      <c r="B189" s="66"/>
      <c r="C189" s="67"/>
      <c r="D189" s="67"/>
      <c r="E189" s="118"/>
      <c r="F189" s="118"/>
      <c r="G189" s="118"/>
      <c r="H189" s="118"/>
      <c r="I189" s="68"/>
      <c r="J189" s="69"/>
      <c r="K189" s="70"/>
      <c r="L189" s="79"/>
      <c r="M189" s="153"/>
      <c r="N189" s="79"/>
      <c r="O189" s="79"/>
      <c r="P189" s="79"/>
      <c r="Q189" s="161"/>
      <c r="R189" s="71"/>
      <c r="S189" s="71"/>
      <c r="T189" s="71"/>
      <c r="U189" s="161"/>
      <c r="V189" s="71"/>
      <c r="W189" s="71"/>
      <c r="X189" s="71"/>
      <c r="Y189" s="71"/>
      <c r="Z189" s="71"/>
      <c r="AA189" s="71"/>
      <c r="AB189" s="71"/>
      <c r="AC189" s="71"/>
      <c r="AD189" s="106"/>
      <c r="AG189" t="str">
        <f t="shared" si="26"/>
        <v/>
      </c>
    </row>
    <row r="190" spans="1:33" ht="15" customHeight="1" outlineLevel="1" x14ac:dyDescent="0.3">
      <c r="A190" s="7"/>
      <c r="B190" s="7"/>
      <c r="C190" s="29"/>
      <c r="D190" s="29"/>
      <c r="E190" s="117"/>
      <c r="F190" s="117"/>
      <c r="G190" s="113"/>
      <c r="H190" s="113"/>
      <c r="I190" s="25"/>
      <c r="J190" s="62" t="s">
        <v>11</v>
      </c>
      <c r="K190" s="8" t="s">
        <v>12</v>
      </c>
      <c r="L190" s="14"/>
      <c r="M190" s="149"/>
      <c r="N190" s="14"/>
      <c r="O190" s="14"/>
      <c r="P190" s="14"/>
      <c r="Q190" s="159"/>
      <c r="R190" s="9"/>
      <c r="S190" s="9"/>
      <c r="T190" s="9"/>
      <c r="U190" s="159"/>
      <c r="V190" s="9"/>
      <c r="W190" s="9"/>
      <c r="X190" s="9"/>
      <c r="Y190" s="9"/>
      <c r="Z190" s="9"/>
      <c r="AA190" s="9"/>
      <c r="AB190" s="9"/>
      <c r="AC190" s="9"/>
      <c r="AD190" s="106"/>
      <c r="AG190" t="str">
        <f t="shared" si="26"/>
        <v/>
      </c>
    </row>
    <row r="191" spans="1:33" ht="15" customHeight="1" outlineLevel="1" x14ac:dyDescent="0.3">
      <c r="A191" s="2" t="s">
        <v>141</v>
      </c>
      <c r="B191" s="2" t="s">
        <v>364</v>
      </c>
      <c r="C191" s="29" t="s">
        <v>677</v>
      </c>
      <c r="D191" s="29" t="s">
        <v>678</v>
      </c>
      <c r="E191" s="116">
        <v>45637</v>
      </c>
      <c r="F191" s="145">
        <v>45832</v>
      </c>
      <c r="G191" s="115">
        <v>47720</v>
      </c>
      <c r="H191" s="115">
        <v>46990</v>
      </c>
      <c r="I191" s="75"/>
      <c r="J191" s="65" t="s">
        <v>658</v>
      </c>
      <c r="K191" s="22" t="s">
        <v>659</v>
      </c>
      <c r="L191" s="10" t="s">
        <v>15</v>
      </c>
      <c r="M191" s="157">
        <v>2</v>
      </c>
      <c r="N191">
        <v>2</v>
      </c>
      <c r="O191">
        <v>2</v>
      </c>
      <c r="P191">
        <v>0</v>
      </c>
      <c r="Q191" s="163">
        <v>2</v>
      </c>
      <c r="R191" s="21">
        <v>2</v>
      </c>
      <c r="S191" s="21">
        <v>2</v>
      </c>
      <c r="T191" s="21">
        <v>0</v>
      </c>
      <c r="U191" s="15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G191" t="str">
        <f t="shared" si="26"/>
        <v/>
      </c>
    </row>
    <row r="192" spans="1:33" ht="15" customHeight="1" outlineLevel="1" x14ac:dyDescent="0.3">
      <c r="A192" s="2" t="s">
        <v>141</v>
      </c>
      <c r="B192" s="2" t="s">
        <v>364</v>
      </c>
      <c r="C192" s="29" t="s">
        <v>727</v>
      </c>
      <c r="D192" s="29" t="s">
        <v>728</v>
      </c>
      <c r="E192" s="116">
        <v>38428</v>
      </c>
      <c r="F192" s="145">
        <v>39576</v>
      </c>
      <c r="G192" s="115">
        <v>46431</v>
      </c>
      <c r="H192" s="115" t="s">
        <v>14</v>
      </c>
      <c r="I192" s="75"/>
      <c r="J192" s="65">
        <v>120050520</v>
      </c>
      <c r="K192" s="22" t="s">
        <v>724</v>
      </c>
      <c r="L192" s="10" t="s">
        <v>15</v>
      </c>
      <c r="M192" s="157">
        <v>6</v>
      </c>
      <c r="N192">
        <v>3</v>
      </c>
      <c r="O192">
        <v>3</v>
      </c>
      <c r="P192">
        <v>0</v>
      </c>
      <c r="Q192" s="157">
        <v>6</v>
      </c>
      <c r="R192">
        <v>3</v>
      </c>
      <c r="S192">
        <v>3</v>
      </c>
      <c r="T192">
        <v>0</v>
      </c>
      <c r="U192" s="15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</row>
    <row r="193" spans="1:33" ht="15" customHeight="1" x14ac:dyDescent="0.3">
      <c r="A193" s="7"/>
      <c r="B193" s="7"/>
      <c r="C193" s="29"/>
      <c r="D193" s="29"/>
      <c r="E193" s="117"/>
      <c r="F193" s="117"/>
      <c r="G193" s="113"/>
      <c r="H193" s="113"/>
      <c r="I193" s="25"/>
      <c r="J193" s="32"/>
      <c r="K193" s="11" t="s">
        <v>141</v>
      </c>
      <c r="L193" s="13">
        <f>COUNTA(L191:L192)</f>
        <v>2</v>
      </c>
      <c r="M193" s="158">
        <f t="shared" ref="M193:U193" si="45">SUM(M191:M192)</f>
        <v>8</v>
      </c>
      <c r="N193" s="12">
        <f t="shared" si="45"/>
        <v>5</v>
      </c>
      <c r="O193" s="12">
        <f t="shared" si="45"/>
        <v>5</v>
      </c>
      <c r="P193" s="12">
        <f t="shared" si="45"/>
        <v>0</v>
      </c>
      <c r="Q193" s="158">
        <f t="shared" si="45"/>
        <v>8</v>
      </c>
      <c r="R193" s="12">
        <f t="shared" si="45"/>
        <v>5</v>
      </c>
      <c r="S193" s="12">
        <f t="shared" si="45"/>
        <v>5</v>
      </c>
      <c r="T193" s="12">
        <f t="shared" si="45"/>
        <v>0</v>
      </c>
      <c r="U193" s="158">
        <f t="shared" si="45"/>
        <v>0</v>
      </c>
      <c r="V193" s="12">
        <f t="shared" ref="V193:AD193" si="46">SUM(V191:V192)</f>
        <v>0</v>
      </c>
      <c r="W193" s="12">
        <f t="shared" si="46"/>
        <v>0</v>
      </c>
      <c r="X193" s="12">
        <f t="shared" si="46"/>
        <v>0</v>
      </c>
      <c r="Y193" s="12">
        <f t="shared" si="46"/>
        <v>0</v>
      </c>
      <c r="Z193" s="12">
        <f t="shared" si="46"/>
        <v>0</v>
      </c>
      <c r="AA193" s="12">
        <f t="shared" si="46"/>
        <v>0</v>
      </c>
      <c r="AB193" s="12">
        <f t="shared" si="46"/>
        <v>0</v>
      </c>
      <c r="AC193" s="12">
        <f t="shared" si="46"/>
        <v>0</v>
      </c>
      <c r="AD193" s="12">
        <f t="shared" si="46"/>
        <v>0</v>
      </c>
      <c r="AG193" t="str">
        <f t="shared" si="26"/>
        <v/>
      </c>
    </row>
    <row r="194" spans="1:33" ht="15" customHeight="1" x14ac:dyDescent="0.3">
      <c r="A194" s="7"/>
      <c r="B194" s="7"/>
      <c r="C194" s="29"/>
      <c r="D194" s="29"/>
      <c r="E194" s="117"/>
      <c r="F194" s="117"/>
      <c r="G194" s="113"/>
      <c r="H194" s="113"/>
      <c r="I194" s="25"/>
      <c r="J194" s="32"/>
      <c r="K194" s="11"/>
      <c r="L194" s="13"/>
      <c r="M194" s="151"/>
      <c r="N194" s="13"/>
      <c r="O194" s="13"/>
      <c r="P194" s="13"/>
      <c r="Q194" s="158"/>
      <c r="R194" s="12"/>
      <c r="S194" s="12"/>
      <c r="T194" s="12"/>
      <c r="U194" s="158"/>
      <c r="V194" s="12"/>
      <c r="W194" s="12"/>
      <c r="X194" s="12"/>
      <c r="Y194" s="12"/>
      <c r="Z194" s="12"/>
      <c r="AA194" s="12"/>
      <c r="AB194" s="12"/>
      <c r="AC194" s="12"/>
      <c r="AD194" s="12"/>
      <c r="AG194" t="str">
        <f t="shared" ref="AG194:AG245" si="47">IF(NOT(SUM(S194:T194))=R194,"Error", "")</f>
        <v/>
      </c>
    </row>
    <row r="195" spans="1:33" ht="15" customHeight="1" outlineLevel="1" x14ac:dyDescent="0.3">
      <c r="A195" s="7"/>
      <c r="B195" s="7"/>
      <c r="C195" s="29"/>
      <c r="D195" s="29"/>
      <c r="E195" s="117"/>
      <c r="F195" s="117"/>
      <c r="G195" s="113"/>
      <c r="H195" s="113"/>
      <c r="I195" s="25"/>
      <c r="J195" s="62" t="s">
        <v>11</v>
      </c>
      <c r="K195" s="8" t="s">
        <v>12</v>
      </c>
      <c r="L195" s="13"/>
      <c r="M195" s="151"/>
      <c r="N195" s="13"/>
      <c r="O195" s="13"/>
      <c r="P195" s="13"/>
      <c r="Q195" s="158"/>
      <c r="R195" s="12"/>
      <c r="S195" s="12"/>
      <c r="T195" s="12"/>
      <c r="U195" s="158"/>
      <c r="V195" s="12"/>
      <c r="W195" s="12"/>
      <c r="X195" s="12"/>
      <c r="Y195" s="12"/>
      <c r="Z195" s="12"/>
      <c r="AA195" s="12"/>
      <c r="AB195" s="12"/>
      <c r="AC195" s="12"/>
      <c r="AD195" s="12"/>
      <c r="AG195" t="str">
        <f t="shared" si="47"/>
        <v/>
      </c>
    </row>
    <row r="196" spans="1:33" ht="15" customHeight="1" outlineLevel="1" x14ac:dyDescent="0.3">
      <c r="A196" s="22" t="s">
        <v>454</v>
      </c>
      <c r="B196" s="22" t="s">
        <v>273</v>
      </c>
      <c r="C196" s="29" t="s">
        <v>500</v>
      </c>
      <c r="D196" s="29" t="s">
        <v>501</v>
      </c>
      <c r="E196" s="113">
        <v>44798</v>
      </c>
      <c r="F196" s="116">
        <v>45036</v>
      </c>
      <c r="G196" s="115">
        <v>46179</v>
      </c>
      <c r="H196" s="115">
        <v>46199</v>
      </c>
      <c r="I196" s="75"/>
      <c r="J196" s="29">
        <v>120220200</v>
      </c>
      <c r="K196" s="3" t="s">
        <v>499</v>
      </c>
      <c r="L196" s="10" t="s">
        <v>27</v>
      </c>
      <c r="M196" s="157">
        <v>0</v>
      </c>
      <c r="N196">
        <v>0</v>
      </c>
      <c r="O196">
        <v>0</v>
      </c>
      <c r="P196">
        <v>0</v>
      </c>
      <c r="Q196" s="159">
        <v>0</v>
      </c>
      <c r="R196" s="9">
        <v>0</v>
      </c>
      <c r="S196" s="9">
        <v>0</v>
      </c>
      <c r="T196" s="9">
        <v>0</v>
      </c>
      <c r="U196" s="159">
        <v>29880</v>
      </c>
      <c r="V196" s="9">
        <v>11380</v>
      </c>
      <c r="W196" s="9">
        <v>0</v>
      </c>
      <c r="X196" s="9">
        <v>0</v>
      </c>
      <c r="Y196" s="9">
        <v>9</v>
      </c>
      <c r="Z196" s="9">
        <v>11380</v>
      </c>
      <c r="AA196" s="9">
        <v>0</v>
      </c>
      <c r="AB196" s="9">
        <v>0</v>
      </c>
      <c r="AC196" s="9">
        <v>0</v>
      </c>
      <c r="AD196" s="9">
        <v>0</v>
      </c>
      <c r="AG196" t="str">
        <f t="shared" si="47"/>
        <v/>
      </c>
    </row>
    <row r="197" spans="1:33" ht="15" customHeight="1" x14ac:dyDescent="0.3">
      <c r="A197" s="7"/>
      <c r="B197" s="7"/>
      <c r="C197" s="29"/>
      <c r="D197" s="29"/>
      <c r="E197" s="117"/>
      <c r="F197" s="117"/>
      <c r="G197" s="113"/>
      <c r="H197" s="113"/>
      <c r="I197" s="25"/>
      <c r="J197" s="32"/>
      <c r="K197" s="11" t="s">
        <v>621</v>
      </c>
      <c r="L197" s="13">
        <f>COUNTA(L196:L196)</f>
        <v>1</v>
      </c>
      <c r="M197" s="158">
        <f t="shared" ref="M197:AD197" si="48">SUM(M196:M196)</f>
        <v>0</v>
      </c>
      <c r="N197" s="12">
        <f t="shared" si="48"/>
        <v>0</v>
      </c>
      <c r="O197" s="12">
        <f t="shared" si="48"/>
        <v>0</v>
      </c>
      <c r="P197" s="12">
        <f t="shared" si="48"/>
        <v>0</v>
      </c>
      <c r="Q197" s="158">
        <f t="shared" si="48"/>
        <v>0</v>
      </c>
      <c r="R197" s="12">
        <f t="shared" si="48"/>
        <v>0</v>
      </c>
      <c r="S197" s="12">
        <f t="shared" si="48"/>
        <v>0</v>
      </c>
      <c r="T197" s="12">
        <f t="shared" si="48"/>
        <v>0</v>
      </c>
      <c r="U197" s="158">
        <f t="shared" si="48"/>
        <v>29880</v>
      </c>
      <c r="V197" s="12">
        <f t="shared" si="48"/>
        <v>11380</v>
      </c>
      <c r="W197" s="12">
        <f t="shared" si="48"/>
        <v>0</v>
      </c>
      <c r="X197" s="12">
        <f t="shared" si="48"/>
        <v>0</v>
      </c>
      <c r="Y197" s="12">
        <f t="shared" si="48"/>
        <v>9</v>
      </c>
      <c r="Z197" s="12">
        <f t="shared" si="48"/>
        <v>11380</v>
      </c>
      <c r="AA197" s="12">
        <f t="shared" si="48"/>
        <v>0</v>
      </c>
      <c r="AB197" s="12">
        <f t="shared" si="48"/>
        <v>0</v>
      </c>
      <c r="AC197" s="12">
        <f t="shared" si="48"/>
        <v>0</v>
      </c>
      <c r="AD197" s="12">
        <f t="shared" si="48"/>
        <v>0</v>
      </c>
      <c r="AG197" t="str">
        <f t="shared" si="47"/>
        <v/>
      </c>
    </row>
    <row r="198" spans="1:33" ht="15" customHeight="1" x14ac:dyDescent="0.3">
      <c r="A198" s="7"/>
      <c r="B198" s="7"/>
      <c r="C198" s="29"/>
      <c r="D198" s="29"/>
      <c r="E198" s="117"/>
      <c r="F198" s="117"/>
      <c r="G198" s="113"/>
      <c r="H198" s="113"/>
      <c r="I198" s="25"/>
      <c r="J198" s="32"/>
      <c r="K198" s="11"/>
      <c r="L198" s="13"/>
      <c r="M198" s="151"/>
      <c r="N198" s="13"/>
      <c r="O198" s="13"/>
      <c r="P198" s="13"/>
      <c r="Q198" s="158"/>
      <c r="R198" s="12"/>
      <c r="S198" s="12"/>
      <c r="T198" s="12"/>
      <c r="U198" s="158"/>
      <c r="V198" s="12"/>
      <c r="W198" s="12"/>
      <c r="X198" s="12"/>
      <c r="Y198" s="12"/>
      <c r="Z198" s="12"/>
      <c r="AA198" s="12"/>
      <c r="AB198" s="12"/>
      <c r="AC198" s="12"/>
      <c r="AD198" s="12"/>
      <c r="AG198" t="str">
        <f t="shared" si="47"/>
        <v/>
      </c>
    </row>
    <row r="199" spans="1:33" ht="15" customHeight="1" outlineLevel="1" x14ac:dyDescent="0.3">
      <c r="A199" s="7"/>
      <c r="B199" s="7"/>
      <c r="C199" s="29"/>
      <c r="D199" s="29"/>
      <c r="E199" s="117"/>
      <c r="F199" s="117"/>
      <c r="G199" s="113"/>
      <c r="H199" s="113"/>
      <c r="I199" s="25"/>
      <c r="J199" s="62" t="s">
        <v>11</v>
      </c>
      <c r="K199" s="8" t="s">
        <v>12</v>
      </c>
      <c r="L199" s="13"/>
      <c r="M199" s="151"/>
      <c r="N199" s="13"/>
      <c r="O199" s="13"/>
      <c r="P199" s="13"/>
      <c r="Q199" s="158"/>
      <c r="R199" s="12"/>
      <c r="S199" s="12"/>
      <c r="T199" s="12"/>
      <c r="U199" s="158"/>
      <c r="V199" s="12"/>
      <c r="W199" s="12"/>
      <c r="X199" s="12"/>
      <c r="Y199" s="12"/>
      <c r="Z199" s="12"/>
      <c r="AA199" s="12"/>
      <c r="AB199" s="12"/>
      <c r="AC199" s="12"/>
      <c r="AD199" s="12"/>
      <c r="AG199" t="str">
        <f t="shared" si="47"/>
        <v/>
      </c>
    </row>
    <row r="200" spans="1:33" s="33" customFormat="1" ht="15" customHeight="1" outlineLevel="1" x14ac:dyDescent="0.3">
      <c r="A200" s="2" t="s">
        <v>100</v>
      </c>
      <c r="B200" s="2" t="s">
        <v>260</v>
      </c>
      <c r="C200" s="29" t="s">
        <v>307</v>
      </c>
      <c r="D200" s="29" t="s">
        <v>308</v>
      </c>
      <c r="E200" s="113">
        <v>42733</v>
      </c>
      <c r="F200" s="113">
        <v>43055</v>
      </c>
      <c r="G200" s="113">
        <v>46778</v>
      </c>
      <c r="H200" s="113">
        <v>46413</v>
      </c>
      <c r="I200" s="25"/>
      <c r="J200" s="29" t="s">
        <v>475</v>
      </c>
      <c r="K200" s="19" t="s">
        <v>303</v>
      </c>
      <c r="L200" s="10" t="s">
        <v>15</v>
      </c>
      <c r="M200" s="157">
        <v>514</v>
      </c>
      <c r="N200">
        <v>0</v>
      </c>
      <c r="O200">
        <v>0</v>
      </c>
      <c r="P200">
        <v>0</v>
      </c>
      <c r="Q200" s="159">
        <v>625</v>
      </c>
      <c r="R200" s="9">
        <v>12</v>
      </c>
      <c r="S200" s="9">
        <v>12</v>
      </c>
      <c r="T200" s="9">
        <v>0</v>
      </c>
      <c r="U200" s="15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G200" t="str">
        <f t="shared" si="47"/>
        <v/>
      </c>
    </row>
    <row r="201" spans="1:33" s="33" customFormat="1" ht="15" customHeight="1" outlineLevel="1" x14ac:dyDescent="0.3">
      <c r="A201" s="2" t="s">
        <v>100</v>
      </c>
      <c r="B201" s="2" t="s">
        <v>260</v>
      </c>
      <c r="C201" s="29" t="s">
        <v>329</v>
      </c>
      <c r="D201" s="29" t="s">
        <v>101</v>
      </c>
      <c r="E201" s="113">
        <v>43006</v>
      </c>
      <c r="F201" s="116">
        <v>43216</v>
      </c>
      <c r="G201" s="115">
        <v>45811</v>
      </c>
      <c r="H201" s="115">
        <v>45111</v>
      </c>
      <c r="I201" s="75"/>
      <c r="J201" s="29">
        <v>120180010</v>
      </c>
      <c r="K201" s="19" t="s">
        <v>326</v>
      </c>
      <c r="L201" s="10" t="s">
        <v>31</v>
      </c>
      <c r="M201" s="157">
        <v>32</v>
      </c>
      <c r="N201">
        <v>0</v>
      </c>
      <c r="O201">
        <v>0</v>
      </c>
      <c r="P201">
        <v>0</v>
      </c>
      <c r="Q201" s="159">
        <v>115</v>
      </c>
      <c r="R201" s="9">
        <v>5</v>
      </c>
      <c r="S201" s="9">
        <v>0</v>
      </c>
      <c r="T201" s="9">
        <v>5</v>
      </c>
      <c r="U201" s="159">
        <v>165000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G201" t="str">
        <f t="shared" si="47"/>
        <v/>
      </c>
    </row>
    <row r="202" spans="1:33" ht="15" customHeight="1" x14ac:dyDescent="0.3">
      <c r="A202" s="7"/>
      <c r="B202" s="7"/>
      <c r="C202" s="29"/>
      <c r="D202" s="29"/>
      <c r="E202" s="117"/>
      <c r="F202" s="117"/>
      <c r="G202" s="113"/>
      <c r="H202" s="113"/>
      <c r="I202" s="25"/>
      <c r="J202" s="32"/>
      <c r="K202" s="11" t="s">
        <v>596</v>
      </c>
      <c r="L202" s="13">
        <f>COUNTA(L200:L201)</f>
        <v>2</v>
      </c>
      <c r="M202" s="158">
        <f t="shared" ref="M202:AD202" si="49">SUM(M200:M201)</f>
        <v>546</v>
      </c>
      <c r="N202" s="12">
        <f t="shared" si="49"/>
        <v>0</v>
      </c>
      <c r="O202" s="12">
        <f t="shared" si="49"/>
        <v>0</v>
      </c>
      <c r="P202" s="12">
        <f t="shared" si="49"/>
        <v>0</v>
      </c>
      <c r="Q202" s="158">
        <f t="shared" si="49"/>
        <v>740</v>
      </c>
      <c r="R202" s="12">
        <f t="shared" si="49"/>
        <v>17</v>
      </c>
      <c r="S202" s="12">
        <f t="shared" si="49"/>
        <v>12</v>
      </c>
      <c r="T202" s="12">
        <f t="shared" si="49"/>
        <v>5</v>
      </c>
      <c r="U202" s="158">
        <f t="shared" si="49"/>
        <v>165000</v>
      </c>
      <c r="V202" s="12">
        <f t="shared" si="49"/>
        <v>0</v>
      </c>
      <c r="W202" s="12">
        <f t="shared" si="49"/>
        <v>0</v>
      </c>
      <c r="X202" s="12">
        <f t="shared" si="49"/>
        <v>0</v>
      </c>
      <c r="Y202" s="12">
        <f t="shared" si="49"/>
        <v>0</v>
      </c>
      <c r="Z202" s="12">
        <f t="shared" si="49"/>
        <v>0</v>
      </c>
      <c r="AA202" s="12">
        <f t="shared" si="49"/>
        <v>0</v>
      </c>
      <c r="AB202" s="12">
        <f t="shared" si="49"/>
        <v>0</v>
      </c>
      <c r="AC202" s="12">
        <f t="shared" si="49"/>
        <v>0</v>
      </c>
      <c r="AD202" s="12">
        <f t="shared" si="49"/>
        <v>0</v>
      </c>
      <c r="AG202" t="str">
        <f t="shared" si="47"/>
        <v/>
      </c>
    </row>
    <row r="203" spans="1:33" ht="15" customHeight="1" x14ac:dyDescent="0.3">
      <c r="A203" s="66"/>
      <c r="B203" s="66"/>
      <c r="C203" s="67"/>
      <c r="D203" s="67"/>
      <c r="E203" s="118"/>
      <c r="F203" s="118"/>
      <c r="G203" s="118"/>
      <c r="H203" s="118"/>
      <c r="I203" s="68"/>
      <c r="J203" s="69"/>
      <c r="K203" s="70"/>
      <c r="L203" s="79"/>
      <c r="M203" s="153"/>
      <c r="N203" s="79"/>
      <c r="O203" s="79"/>
      <c r="P203" s="79"/>
      <c r="Q203" s="161"/>
      <c r="R203" s="71"/>
      <c r="S203" s="71"/>
      <c r="T203" s="71"/>
      <c r="U203" s="161"/>
      <c r="V203" s="71"/>
      <c r="W203" s="71"/>
      <c r="X203" s="71"/>
      <c r="Y203" s="71"/>
      <c r="Z203" s="71"/>
      <c r="AA203" s="71"/>
      <c r="AB203" s="71"/>
      <c r="AC203" s="71"/>
      <c r="AD203" s="106"/>
      <c r="AG203" t="str">
        <f t="shared" si="47"/>
        <v/>
      </c>
    </row>
    <row r="204" spans="1:33" ht="15" customHeight="1" outlineLevel="1" x14ac:dyDescent="0.3">
      <c r="A204" s="7"/>
      <c r="B204" s="7"/>
      <c r="C204" s="29"/>
      <c r="D204" s="29"/>
      <c r="E204" s="117"/>
      <c r="F204" s="117"/>
      <c r="G204" s="113"/>
      <c r="H204" s="113"/>
      <c r="I204" s="25"/>
      <c r="J204" s="62" t="s">
        <v>11</v>
      </c>
      <c r="K204" s="8" t="s">
        <v>12</v>
      </c>
      <c r="L204" s="14"/>
      <c r="M204" s="149"/>
      <c r="N204" s="14"/>
      <c r="O204" s="14"/>
      <c r="P204" s="14"/>
      <c r="Q204" s="159"/>
      <c r="R204" s="9"/>
      <c r="S204" s="9"/>
      <c r="T204" s="9"/>
      <c r="U204" s="159"/>
      <c r="V204" s="9"/>
      <c r="W204" s="9"/>
      <c r="X204" s="9"/>
      <c r="Y204" s="9"/>
      <c r="Z204" s="9"/>
      <c r="AA204" s="9"/>
      <c r="AB204" s="9"/>
      <c r="AC204" s="9"/>
      <c r="AD204" s="106"/>
      <c r="AG204" t="str">
        <f t="shared" si="47"/>
        <v/>
      </c>
    </row>
    <row r="205" spans="1:33" s="33" customFormat="1" ht="15" customHeight="1" outlineLevel="1" x14ac:dyDescent="0.3">
      <c r="A205" s="2" t="s">
        <v>142</v>
      </c>
      <c r="B205" s="2" t="s">
        <v>143</v>
      </c>
      <c r="C205" s="29">
        <v>655</v>
      </c>
      <c r="D205" s="29">
        <v>129</v>
      </c>
      <c r="E205" s="113">
        <v>43235</v>
      </c>
      <c r="F205" s="116">
        <v>43643</v>
      </c>
      <c r="G205" s="115">
        <v>46201</v>
      </c>
      <c r="H205" s="115">
        <v>45501</v>
      </c>
      <c r="I205" s="75"/>
      <c r="J205" s="65">
        <v>120180130</v>
      </c>
      <c r="K205" s="22" t="s">
        <v>349</v>
      </c>
      <c r="L205" s="10" t="s">
        <v>15</v>
      </c>
      <c r="M205" s="157">
        <v>15</v>
      </c>
      <c r="N205">
        <v>13</v>
      </c>
      <c r="O205">
        <v>13</v>
      </c>
      <c r="P205">
        <v>0</v>
      </c>
      <c r="Q205" s="163">
        <v>15</v>
      </c>
      <c r="R205" s="21">
        <v>13</v>
      </c>
      <c r="S205" s="21">
        <v>13</v>
      </c>
      <c r="T205" s="21">
        <v>0</v>
      </c>
      <c r="U205" s="163">
        <v>0</v>
      </c>
      <c r="V205" s="21">
        <v>0</v>
      </c>
      <c r="W205" s="21">
        <v>0</v>
      </c>
      <c r="X205" s="21">
        <v>0</v>
      </c>
      <c r="Y205" s="21">
        <v>0</v>
      </c>
      <c r="Z205" s="21">
        <v>0</v>
      </c>
      <c r="AA205" s="21">
        <v>0</v>
      </c>
      <c r="AB205" s="21">
        <v>0</v>
      </c>
      <c r="AC205" s="21">
        <v>0</v>
      </c>
      <c r="AD205" s="21">
        <v>0</v>
      </c>
      <c r="AG205" t="str">
        <f t="shared" si="47"/>
        <v/>
      </c>
    </row>
    <row r="206" spans="1:33" ht="15" customHeight="1" outlineLevel="1" x14ac:dyDescent="0.3">
      <c r="A206" s="2" t="s">
        <v>340</v>
      </c>
      <c r="B206" s="2" t="s">
        <v>271</v>
      </c>
      <c r="C206" s="29" t="s">
        <v>442</v>
      </c>
      <c r="D206" s="29" t="s">
        <v>443</v>
      </c>
      <c r="E206" s="113">
        <v>44711</v>
      </c>
      <c r="F206" s="116">
        <v>44910</v>
      </c>
      <c r="G206" s="115">
        <v>46757</v>
      </c>
      <c r="H206" s="115">
        <v>46447</v>
      </c>
      <c r="I206" s="75"/>
      <c r="J206" s="65" t="s">
        <v>555</v>
      </c>
      <c r="K206" s="3" t="s">
        <v>441</v>
      </c>
      <c r="L206" s="10" t="s">
        <v>31</v>
      </c>
      <c r="M206" s="157">
        <v>125</v>
      </c>
      <c r="N206">
        <v>88</v>
      </c>
      <c r="O206">
        <v>88</v>
      </c>
      <c r="P206">
        <v>0</v>
      </c>
      <c r="Q206" s="159">
        <v>125</v>
      </c>
      <c r="R206" s="9">
        <v>88</v>
      </c>
      <c r="S206" s="9">
        <v>88</v>
      </c>
      <c r="T206" s="9">
        <v>0</v>
      </c>
      <c r="U206" s="15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G206" t="str">
        <f t="shared" si="47"/>
        <v/>
      </c>
    </row>
    <row r="207" spans="1:33" ht="15" customHeight="1" outlineLevel="1" x14ac:dyDescent="0.3">
      <c r="A207" s="2" t="s">
        <v>142</v>
      </c>
      <c r="B207" s="2" t="s">
        <v>143</v>
      </c>
      <c r="C207" s="29" t="s">
        <v>580</v>
      </c>
      <c r="D207" s="29" t="s">
        <v>235</v>
      </c>
      <c r="E207" s="113">
        <v>45540</v>
      </c>
      <c r="F207" s="116">
        <v>45498</v>
      </c>
      <c r="G207" s="115">
        <v>47360</v>
      </c>
      <c r="H207" s="115">
        <v>46629</v>
      </c>
      <c r="I207" s="74"/>
      <c r="J207" s="65">
        <v>620240160</v>
      </c>
      <c r="K207" s="3" t="s">
        <v>579</v>
      </c>
      <c r="L207" s="10" t="s">
        <v>15</v>
      </c>
      <c r="M207" s="157">
        <v>2</v>
      </c>
      <c r="N207">
        <v>2</v>
      </c>
      <c r="O207">
        <v>2</v>
      </c>
      <c r="P207">
        <v>0</v>
      </c>
      <c r="Q207" s="159">
        <v>2</v>
      </c>
      <c r="R207" s="9">
        <v>2</v>
      </c>
      <c r="S207" s="9">
        <v>2</v>
      </c>
      <c r="T207" s="9">
        <v>0</v>
      </c>
      <c r="U207" s="15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G207" t="str">
        <f t="shared" si="47"/>
        <v/>
      </c>
    </row>
    <row r="208" spans="1:33" ht="15" customHeight="1" outlineLevel="1" x14ac:dyDescent="0.3">
      <c r="A208" s="2" t="s">
        <v>142</v>
      </c>
      <c r="B208" s="2" t="s">
        <v>143</v>
      </c>
      <c r="C208" s="29" t="s">
        <v>144</v>
      </c>
      <c r="D208" s="29" t="s">
        <v>145</v>
      </c>
      <c r="E208" s="113">
        <v>45714</v>
      </c>
      <c r="F208" s="116">
        <v>45869</v>
      </c>
      <c r="G208" s="115">
        <v>47726</v>
      </c>
      <c r="H208" s="115">
        <v>46996</v>
      </c>
      <c r="I208" s="74"/>
      <c r="J208" s="65">
        <v>620250100</v>
      </c>
      <c r="K208" s="3" t="s">
        <v>660</v>
      </c>
      <c r="L208" s="10" t="s">
        <v>15</v>
      </c>
      <c r="M208" s="157">
        <v>3</v>
      </c>
      <c r="N208">
        <v>3</v>
      </c>
      <c r="O208">
        <v>3</v>
      </c>
      <c r="P208">
        <v>0</v>
      </c>
      <c r="Q208" s="159">
        <v>3</v>
      </c>
      <c r="R208" s="9">
        <v>3</v>
      </c>
      <c r="S208" s="9">
        <v>3</v>
      </c>
      <c r="T208" s="9">
        <v>0</v>
      </c>
      <c r="U208" s="15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G208" t="str">
        <f t="shared" si="47"/>
        <v/>
      </c>
    </row>
    <row r="209" spans="1:33" s="33" customFormat="1" ht="15" customHeight="1" x14ac:dyDescent="0.3">
      <c r="A209" s="7"/>
      <c r="B209" s="7"/>
      <c r="C209" s="29"/>
      <c r="D209" s="29"/>
      <c r="E209" s="117"/>
      <c r="F209" s="117"/>
      <c r="G209" s="113"/>
      <c r="H209" s="113"/>
      <c r="I209" s="25"/>
      <c r="J209" s="32"/>
      <c r="K209" s="11" t="s">
        <v>142</v>
      </c>
      <c r="L209" s="13">
        <f>COUNTA(L205:L208)</f>
        <v>4</v>
      </c>
      <c r="M209" s="158">
        <f t="shared" ref="M209:AD209" si="50">SUM(M205:M208)</f>
        <v>145</v>
      </c>
      <c r="N209" s="12">
        <f t="shared" si="50"/>
        <v>106</v>
      </c>
      <c r="O209" s="12">
        <f t="shared" si="50"/>
        <v>106</v>
      </c>
      <c r="P209" s="12">
        <f t="shared" si="50"/>
        <v>0</v>
      </c>
      <c r="Q209" s="158">
        <f t="shared" si="50"/>
        <v>145</v>
      </c>
      <c r="R209" s="12">
        <f t="shared" si="50"/>
        <v>106</v>
      </c>
      <c r="S209" s="12">
        <f t="shared" si="50"/>
        <v>106</v>
      </c>
      <c r="T209" s="12">
        <f t="shared" si="50"/>
        <v>0</v>
      </c>
      <c r="U209" s="158">
        <f t="shared" si="50"/>
        <v>0</v>
      </c>
      <c r="V209" s="12">
        <f t="shared" si="50"/>
        <v>0</v>
      </c>
      <c r="W209" s="12">
        <f t="shared" si="50"/>
        <v>0</v>
      </c>
      <c r="X209" s="12">
        <f t="shared" si="50"/>
        <v>0</v>
      </c>
      <c r="Y209" s="12">
        <f t="shared" si="50"/>
        <v>0</v>
      </c>
      <c r="Z209" s="12">
        <f t="shared" si="50"/>
        <v>0</v>
      </c>
      <c r="AA209" s="12">
        <f t="shared" si="50"/>
        <v>0</v>
      </c>
      <c r="AB209" s="12">
        <f t="shared" si="50"/>
        <v>0</v>
      </c>
      <c r="AC209" s="12">
        <f t="shared" si="50"/>
        <v>0</v>
      </c>
      <c r="AD209" s="12">
        <f t="shared" si="50"/>
        <v>0</v>
      </c>
      <c r="AG209" t="str">
        <f t="shared" si="47"/>
        <v/>
      </c>
    </row>
    <row r="210" spans="1:33" s="33" customFormat="1" ht="15" customHeight="1" x14ac:dyDescent="0.3">
      <c r="A210" s="66"/>
      <c r="B210" s="66"/>
      <c r="C210" s="67"/>
      <c r="D210" s="67"/>
      <c r="E210" s="118"/>
      <c r="F210" s="118"/>
      <c r="G210" s="118"/>
      <c r="H210" s="118"/>
      <c r="I210" s="68"/>
      <c r="J210" s="69"/>
      <c r="K210" s="70"/>
      <c r="L210" s="79"/>
      <c r="M210" s="153"/>
      <c r="N210" s="79"/>
      <c r="O210" s="79"/>
      <c r="P210" s="79"/>
      <c r="Q210" s="161"/>
      <c r="R210" s="71"/>
      <c r="S210" s="71"/>
      <c r="T210" s="71"/>
      <c r="U210" s="161"/>
      <c r="V210" s="71"/>
      <c r="W210" s="71"/>
      <c r="X210" s="71"/>
      <c r="Y210" s="71"/>
      <c r="Z210" s="71"/>
      <c r="AA210" s="71"/>
      <c r="AB210" s="71"/>
      <c r="AC210" s="71"/>
      <c r="AD210" s="106"/>
      <c r="AG210" t="str">
        <f t="shared" si="47"/>
        <v/>
      </c>
    </row>
    <row r="211" spans="1:33" ht="15" customHeight="1" outlineLevel="1" x14ac:dyDescent="0.3">
      <c r="A211" s="7"/>
      <c r="B211" s="7"/>
      <c r="C211" s="29"/>
      <c r="D211" s="29"/>
      <c r="E211" s="117"/>
      <c r="F211" s="117"/>
      <c r="G211" s="113"/>
      <c r="H211" s="113"/>
      <c r="I211" s="25"/>
      <c r="J211" s="62" t="s">
        <v>11</v>
      </c>
      <c r="K211" s="8" t="s">
        <v>12</v>
      </c>
      <c r="L211" s="14"/>
      <c r="M211" s="149"/>
      <c r="N211" s="14"/>
      <c r="O211" s="14"/>
      <c r="P211" s="14"/>
      <c r="Q211" s="159"/>
      <c r="R211" s="9"/>
      <c r="S211" s="9"/>
      <c r="T211" s="9"/>
      <c r="U211" s="159"/>
      <c r="V211" s="9"/>
      <c r="W211" s="9"/>
      <c r="X211" s="9"/>
      <c r="Y211" s="9"/>
      <c r="Z211" s="9"/>
      <c r="AA211" s="9"/>
      <c r="AB211" s="9"/>
      <c r="AC211" s="9"/>
      <c r="AD211" s="106"/>
      <c r="AG211" t="str">
        <f t="shared" si="47"/>
        <v/>
      </c>
    </row>
    <row r="212" spans="1:33" ht="15" customHeight="1" outlineLevel="1" x14ac:dyDescent="0.3">
      <c r="A212" s="2" t="s">
        <v>274</v>
      </c>
      <c r="B212" s="2" t="s">
        <v>267</v>
      </c>
      <c r="C212" s="29">
        <v>631</v>
      </c>
      <c r="D212" s="29" t="s">
        <v>275</v>
      </c>
      <c r="E212" s="113">
        <v>43837</v>
      </c>
      <c r="F212" s="116">
        <v>44497</v>
      </c>
      <c r="G212" s="115">
        <v>46311</v>
      </c>
      <c r="H212" s="115" t="s">
        <v>14</v>
      </c>
      <c r="I212" s="75"/>
      <c r="J212" s="65">
        <v>620190130</v>
      </c>
      <c r="K212" s="19" t="s">
        <v>398</v>
      </c>
      <c r="L212" s="10" t="s">
        <v>15</v>
      </c>
      <c r="M212" s="157">
        <v>2</v>
      </c>
      <c r="N212">
        <v>2</v>
      </c>
      <c r="O212">
        <v>2</v>
      </c>
      <c r="P212">
        <v>0</v>
      </c>
      <c r="Q212" s="163">
        <v>2</v>
      </c>
      <c r="R212" s="21">
        <v>2</v>
      </c>
      <c r="S212" s="21">
        <v>2</v>
      </c>
      <c r="T212" s="21">
        <v>0</v>
      </c>
      <c r="U212" s="163">
        <v>0</v>
      </c>
      <c r="V212" s="21">
        <v>0</v>
      </c>
      <c r="W212" s="21">
        <v>0</v>
      </c>
      <c r="X212" s="21">
        <v>0</v>
      </c>
      <c r="Y212" s="21">
        <v>0</v>
      </c>
      <c r="Z212" s="21">
        <v>0</v>
      </c>
      <c r="AA212" s="21">
        <v>0</v>
      </c>
      <c r="AB212" s="21">
        <v>0</v>
      </c>
      <c r="AC212" s="21">
        <v>0</v>
      </c>
      <c r="AD212" s="21">
        <v>0</v>
      </c>
      <c r="AG212" t="str">
        <f t="shared" si="47"/>
        <v/>
      </c>
    </row>
    <row r="213" spans="1:33" s="33" customFormat="1" ht="15" customHeight="1" x14ac:dyDescent="0.3">
      <c r="A213" s="7"/>
      <c r="B213" s="7"/>
      <c r="C213" s="29"/>
      <c r="D213" s="29"/>
      <c r="E213" s="117"/>
      <c r="F213" s="117"/>
      <c r="G213" s="113"/>
      <c r="H213" s="113"/>
      <c r="I213" s="25"/>
      <c r="J213" s="32"/>
      <c r="K213" s="11" t="s">
        <v>149</v>
      </c>
      <c r="L213" s="13">
        <f>COUNTA(L212:L212)</f>
        <v>1</v>
      </c>
      <c r="M213" s="158">
        <f t="shared" ref="M213:P213" si="51">SUM(M212:M212)</f>
        <v>2</v>
      </c>
      <c r="N213" s="12">
        <f t="shared" si="51"/>
        <v>2</v>
      </c>
      <c r="O213" s="12">
        <f t="shared" si="51"/>
        <v>2</v>
      </c>
      <c r="P213" s="12">
        <f t="shared" si="51"/>
        <v>0</v>
      </c>
      <c r="Q213" s="158">
        <f t="shared" ref="Q213:AD213" si="52">SUM(Q212:Q212)</f>
        <v>2</v>
      </c>
      <c r="R213" s="12">
        <f t="shared" si="52"/>
        <v>2</v>
      </c>
      <c r="S213" s="12">
        <f t="shared" si="52"/>
        <v>2</v>
      </c>
      <c r="T213" s="12">
        <f t="shared" si="52"/>
        <v>0</v>
      </c>
      <c r="U213" s="158">
        <f t="shared" si="52"/>
        <v>0</v>
      </c>
      <c r="V213" s="12">
        <f t="shared" si="52"/>
        <v>0</v>
      </c>
      <c r="W213" s="12">
        <f t="shared" si="52"/>
        <v>0</v>
      </c>
      <c r="X213" s="12">
        <f t="shared" si="52"/>
        <v>0</v>
      </c>
      <c r="Y213" s="12">
        <f t="shared" si="52"/>
        <v>0</v>
      </c>
      <c r="Z213" s="12">
        <f t="shared" si="52"/>
        <v>0</v>
      </c>
      <c r="AA213" s="12">
        <f t="shared" si="52"/>
        <v>0</v>
      </c>
      <c r="AB213" s="12">
        <f t="shared" si="52"/>
        <v>0</v>
      </c>
      <c r="AC213" s="12">
        <f t="shared" si="52"/>
        <v>0</v>
      </c>
      <c r="AD213" s="12">
        <f t="shared" si="52"/>
        <v>0</v>
      </c>
      <c r="AG213" t="str">
        <f t="shared" si="47"/>
        <v/>
      </c>
    </row>
    <row r="214" spans="1:33" ht="15" customHeight="1" x14ac:dyDescent="0.3">
      <c r="A214" s="66"/>
      <c r="B214" s="66"/>
      <c r="C214" s="67"/>
      <c r="D214" s="67"/>
      <c r="E214" s="118"/>
      <c r="F214" s="118"/>
      <c r="G214" s="118"/>
      <c r="H214" s="118"/>
      <c r="I214" s="68"/>
      <c r="J214" s="69"/>
      <c r="K214" s="70"/>
      <c r="L214" s="79"/>
      <c r="M214" s="153"/>
      <c r="N214" s="79"/>
      <c r="O214" s="79"/>
      <c r="P214" s="79"/>
      <c r="Q214" s="161"/>
      <c r="R214" s="71"/>
      <c r="S214" s="71"/>
      <c r="T214" s="71"/>
      <c r="U214" s="161"/>
      <c r="V214" s="71"/>
      <c r="W214" s="71"/>
      <c r="X214" s="71"/>
      <c r="Y214" s="71"/>
      <c r="Z214" s="71"/>
      <c r="AA214" s="71"/>
      <c r="AB214" s="71"/>
      <c r="AC214" s="71"/>
      <c r="AD214" s="106"/>
      <c r="AG214" t="str">
        <f t="shared" si="47"/>
        <v/>
      </c>
    </row>
    <row r="215" spans="1:33" ht="15" customHeight="1" outlineLevel="1" x14ac:dyDescent="0.3">
      <c r="A215" s="7"/>
      <c r="B215" s="7"/>
      <c r="C215" s="29"/>
      <c r="D215" s="29"/>
      <c r="E215" s="117"/>
      <c r="F215" s="117"/>
      <c r="G215" s="113"/>
      <c r="H215" s="113"/>
      <c r="I215" s="25"/>
      <c r="J215" s="62" t="s">
        <v>11</v>
      </c>
      <c r="K215" s="8" t="s">
        <v>12</v>
      </c>
      <c r="L215" s="14"/>
      <c r="M215" s="149"/>
      <c r="N215" s="14"/>
      <c r="O215" s="14"/>
      <c r="P215" s="14"/>
      <c r="Q215" s="159"/>
      <c r="R215" s="9"/>
      <c r="S215" s="9"/>
      <c r="T215" s="9"/>
      <c r="U215" s="159"/>
      <c r="V215" s="9"/>
      <c r="W215" s="9"/>
      <c r="X215" s="9"/>
      <c r="Y215" s="9"/>
      <c r="Z215" s="9"/>
      <c r="AA215" s="9"/>
      <c r="AB215" s="9"/>
      <c r="AC215" s="9"/>
      <c r="AD215" s="106"/>
      <c r="AG215" t="str">
        <f t="shared" si="47"/>
        <v/>
      </c>
    </row>
    <row r="216" spans="1:33" ht="15" customHeight="1" outlineLevel="1" x14ac:dyDescent="0.3">
      <c r="A216" s="2" t="s">
        <v>150</v>
      </c>
      <c r="B216" s="2" t="s">
        <v>150</v>
      </c>
      <c r="C216" s="29" t="s">
        <v>151</v>
      </c>
      <c r="D216" s="29" t="s">
        <v>152</v>
      </c>
      <c r="E216" s="113">
        <v>34542</v>
      </c>
      <c r="F216" s="113">
        <v>36076</v>
      </c>
      <c r="G216" s="130" t="s">
        <v>14</v>
      </c>
      <c r="H216" s="130">
        <v>37210</v>
      </c>
      <c r="I216" s="99">
        <v>20962</v>
      </c>
      <c r="J216" s="29">
        <v>119950060</v>
      </c>
      <c r="K216" s="3" t="s">
        <v>153</v>
      </c>
      <c r="L216" s="10" t="s">
        <v>15</v>
      </c>
      <c r="M216" s="157">
        <v>1</v>
      </c>
      <c r="N216">
        <v>1</v>
      </c>
      <c r="O216">
        <v>1</v>
      </c>
      <c r="P216">
        <v>0</v>
      </c>
      <c r="Q216" s="159">
        <v>1</v>
      </c>
      <c r="R216" s="9">
        <v>1</v>
      </c>
      <c r="S216" s="9">
        <v>1</v>
      </c>
      <c r="T216" s="9">
        <v>0</v>
      </c>
      <c r="U216" s="15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G216" t="str">
        <f t="shared" si="47"/>
        <v/>
      </c>
    </row>
    <row r="217" spans="1:33" ht="15" customHeight="1" outlineLevel="1" x14ac:dyDescent="0.3">
      <c r="A217" s="2" t="s">
        <v>150</v>
      </c>
      <c r="B217" s="2" t="s">
        <v>150</v>
      </c>
      <c r="C217" s="29" t="s">
        <v>156</v>
      </c>
      <c r="D217" s="29" t="s">
        <v>157</v>
      </c>
      <c r="E217" s="113">
        <v>35481</v>
      </c>
      <c r="F217" s="113">
        <v>35831</v>
      </c>
      <c r="G217" s="130" t="s">
        <v>14</v>
      </c>
      <c r="H217" s="130">
        <v>36962</v>
      </c>
      <c r="I217" s="99">
        <v>20801</v>
      </c>
      <c r="J217" s="29">
        <v>119970670</v>
      </c>
      <c r="K217" s="3" t="s">
        <v>158</v>
      </c>
      <c r="L217" s="10" t="s">
        <v>15</v>
      </c>
      <c r="M217" s="157">
        <v>1</v>
      </c>
      <c r="N217">
        <v>1</v>
      </c>
      <c r="O217">
        <v>1</v>
      </c>
      <c r="P217">
        <v>0</v>
      </c>
      <c r="Q217" s="159">
        <v>1</v>
      </c>
      <c r="R217" s="9">
        <v>1</v>
      </c>
      <c r="S217" s="9">
        <v>1</v>
      </c>
      <c r="T217" s="9">
        <v>0</v>
      </c>
      <c r="U217" s="15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G217" t="str">
        <f t="shared" si="47"/>
        <v/>
      </c>
    </row>
    <row r="218" spans="1:33" ht="15" customHeight="1" outlineLevel="1" x14ac:dyDescent="0.3">
      <c r="A218" s="2" t="s">
        <v>150</v>
      </c>
      <c r="B218" s="2" t="s">
        <v>257</v>
      </c>
      <c r="C218" s="29" t="s">
        <v>159</v>
      </c>
      <c r="D218" s="29" t="s">
        <v>160</v>
      </c>
      <c r="E218" s="113">
        <v>37687</v>
      </c>
      <c r="F218" s="113">
        <v>37742</v>
      </c>
      <c r="G218" s="130" t="s">
        <v>14</v>
      </c>
      <c r="H218" s="130">
        <v>38902</v>
      </c>
      <c r="I218" s="99">
        <v>22790</v>
      </c>
      <c r="J218" s="29">
        <v>120030700</v>
      </c>
      <c r="K218" s="3" t="s">
        <v>161</v>
      </c>
      <c r="L218" s="10" t="s">
        <v>15</v>
      </c>
      <c r="M218" s="157">
        <v>1</v>
      </c>
      <c r="N218">
        <v>1</v>
      </c>
      <c r="O218">
        <v>1</v>
      </c>
      <c r="P218">
        <v>0</v>
      </c>
      <c r="Q218" s="159">
        <v>1</v>
      </c>
      <c r="R218" s="9">
        <v>1</v>
      </c>
      <c r="S218" s="9">
        <v>1</v>
      </c>
      <c r="T218" s="9">
        <v>0</v>
      </c>
      <c r="U218" s="15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G218" t="str">
        <f t="shared" si="47"/>
        <v/>
      </c>
    </row>
    <row r="219" spans="1:33" ht="15" customHeight="1" outlineLevel="1" x14ac:dyDescent="0.3">
      <c r="A219" s="2" t="s">
        <v>150</v>
      </c>
      <c r="B219" s="2" t="s">
        <v>257</v>
      </c>
      <c r="C219" s="29" t="s">
        <v>159</v>
      </c>
      <c r="D219" s="29" t="s">
        <v>160</v>
      </c>
      <c r="E219" s="113">
        <v>38722</v>
      </c>
      <c r="F219" s="113">
        <v>38904</v>
      </c>
      <c r="G219" s="130" t="s">
        <v>14</v>
      </c>
      <c r="H219" s="130">
        <v>42951</v>
      </c>
      <c r="I219" s="99">
        <v>25305</v>
      </c>
      <c r="J219" s="29">
        <v>120060690</v>
      </c>
      <c r="K219" s="3" t="s">
        <v>264</v>
      </c>
      <c r="L219" s="10" t="s">
        <v>15</v>
      </c>
      <c r="M219" s="157">
        <v>2</v>
      </c>
      <c r="N219">
        <v>1</v>
      </c>
      <c r="O219">
        <v>1</v>
      </c>
      <c r="P219">
        <v>0</v>
      </c>
      <c r="Q219" s="159">
        <v>2</v>
      </c>
      <c r="R219" s="9">
        <v>1</v>
      </c>
      <c r="S219" s="9">
        <v>1</v>
      </c>
      <c r="T219" s="9">
        <v>0</v>
      </c>
      <c r="U219" s="15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G219" t="str">
        <f t="shared" si="47"/>
        <v/>
      </c>
    </row>
    <row r="220" spans="1:33" ht="15" customHeight="1" outlineLevel="1" x14ac:dyDescent="0.3">
      <c r="A220" s="2" t="s">
        <v>150</v>
      </c>
      <c r="B220" s="2" t="s">
        <v>150</v>
      </c>
      <c r="C220" s="29" t="s">
        <v>156</v>
      </c>
      <c r="D220" s="29" t="s">
        <v>157</v>
      </c>
      <c r="E220" s="113">
        <v>45639</v>
      </c>
      <c r="F220" s="113">
        <v>46107</v>
      </c>
      <c r="G220" s="130">
        <v>47996</v>
      </c>
      <c r="H220" s="130">
        <v>47266</v>
      </c>
      <c r="I220" s="99"/>
      <c r="J220" s="65" t="s">
        <v>776</v>
      </c>
      <c r="K220" s="3" t="s">
        <v>777</v>
      </c>
      <c r="L220" s="10" t="s">
        <v>31</v>
      </c>
      <c r="M220" s="157">
        <v>1</v>
      </c>
      <c r="N220">
        <v>1</v>
      </c>
      <c r="O220">
        <v>1</v>
      </c>
      <c r="P220">
        <v>0</v>
      </c>
      <c r="Q220" s="159">
        <v>1</v>
      </c>
      <c r="R220" s="9">
        <v>1</v>
      </c>
      <c r="S220" s="9">
        <v>1</v>
      </c>
      <c r="T220" s="9">
        <v>0</v>
      </c>
      <c r="U220" s="159">
        <v>31392</v>
      </c>
      <c r="V220" s="9">
        <v>31392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5</v>
      </c>
      <c r="AD220" s="9">
        <v>31392</v>
      </c>
      <c r="AG220" t="str">
        <f t="shared" si="47"/>
        <v/>
      </c>
    </row>
    <row r="221" spans="1:33" ht="15" customHeight="1" outlineLevel="1" x14ac:dyDescent="0.3">
      <c r="A221" s="2" t="s">
        <v>150</v>
      </c>
      <c r="B221" s="2" t="s">
        <v>150</v>
      </c>
      <c r="C221" s="29" t="s">
        <v>151</v>
      </c>
      <c r="D221" s="29" t="s">
        <v>152</v>
      </c>
      <c r="E221" s="113">
        <v>44629</v>
      </c>
      <c r="F221" s="116">
        <v>44812</v>
      </c>
      <c r="G221" s="115">
        <v>46681</v>
      </c>
      <c r="H221" s="115">
        <v>45951</v>
      </c>
      <c r="I221" s="75"/>
      <c r="J221" s="29">
        <v>120220070</v>
      </c>
      <c r="K221" s="3" t="s">
        <v>153</v>
      </c>
      <c r="L221" s="10" t="s">
        <v>31</v>
      </c>
      <c r="M221" s="157">
        <v>3</v>
      </c>
      <c r="N221">
        <v>3</v>
      </c>
      <c r="O221">
        <v>3</v>
      </c>
      <c r="P221">
        <v>0</v>
      </c>
      <c r="Q221" s="159">
        <v>3</v>
      </c>
      <c r="R221" s="9">
        <v>3</v>
      </c>
      <c r="S221" s="9">
        <v>3</v>
      </c>
      <c r="T221" s="9">
        <v>0</v>
      </c>
      <c r="U221" s="159">
        <v>4000</v>
      </c>
      <c r="V221" s="9">
        <v>4000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4</v>
      </c>
      <c r="AD221" s="9">
        <v>4000</v>
      </c>
      <c r="AG221" t="str">
        <f t="shared" si="47"/>
        <v/>
      </c>
    </row>
    <row r="222" spans="1:33" ht="15" customHeight="1" outlineLevel="1" x14ac:dyDescent="0.3">
      <c r="A222" s="2" t="s">
        <v>150</v>
      </c>
      <c r="B222" s="2" t="s">
        <v>150</v>
      </c>
      <c r="C222" s="29" t="s">
        <v>154</v>
      </c>
      <c r="D222" s="29" t="s">
        <v>155</v>
      </c>
      <c r="E222" s="113">
        <v>44778</v>
      </c>
      <c r="F222" s="116">
        <v>45029</v>
      </c>
      <c r="G222" s="115">
        <v>46906</v>
      </c>
      <c r="H222" s="115">
        <v>46175</v>
      </c>
      <c r="I222" s="75"/>
      <c r="J222" s="29">
        <v>120230010</v>
      </c>
      <c r="K222" s="3" t="s">
        <v>465</v>
      </c>
      <c r="L222" s="10" t="s">
        <v>27</v>
      </c>
      <c r="M222" s="157">
        <v>0</v>
      </c>
      <c r="N222">
        <v>0</v>
      </c>
      <c r="O222">
        <v>0</v>
      </c>
      <c r="P222">
        <v>0</v>
      </c>
      <c r="Q222" s="159">
        <v>0</v>
      </c>
      <c r="R222" s="9">
        <v>0</v>
      </c>
      <c r="S222" s="9">
        <v>0</v>
      </c>
      <c r="T222" s="9">
        <v>0</v>
      </c>
      <c r="U222" s="159">
        <v>11058</v>
      </c>
      <c r="V222" s="9">
        <v>8677</v>
      </c>
      <c r="W222" s="9">
        <v>19</v>
      </c>
      <c r="X222" s="9">
        <v>8677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G222" t="str">
        <f t="shared" si="47"/>
        <v/>
      </c>
    </row>
    <row r="223" spans="1:33" ht="15" customHeight="1" outlineLevel="1" x14ac:dyDescent="0.3">
      <c r="A223" s="22" t="s">
        <v>150</v>
      </c>
      <c r="B223" s="22" t="s">
        <v>150</v>
      </c>
      <c r="C223" s="29" t="s">
        <v>528</v>
      </c>
      <c r="D223" s="29" t="s">
        <v>529</v>
      </c>
      <c r="E223" s="113">
        <v>45188</v>
      </c>
      <c r="F223" s="116">
        <v>45260</v>
      </c>
      <c r="G223" s="115">
        <v>47138</v>
      </c>
      <c r="H223" s="115">
        <v>46407</v>
      </c>
      <c r="I223" s="74"/>
      <c r="J223" s="29">
        <v>120230080</v>
      </c>
      <c r="K223" s="3" t="s">
        <v>527</v>
      </c>
      <c r="L223" s="10" t="s">
        <v>27</v>
      </c>
      <c r="M223" s="157">
        <v>0</v>
      </c>
      <c r="N223">
        <v>0</v>
      </c>
      <c r="O223">
        <v>0</v>
      </c>
      <c r="P223">
        <v>0</v>
      </c>
      <c r="Q223" s="159">
        <v>0</v>
      </c>
      <c r="R223" s="9">
        <v>0</v>
      </c>
      <c r="S223" s="9">
        <v>0</v>
      </c>
      <c r="T223" s="9">
        <v>0</v>
      </c>
      <c r="U223" s="159">
        <v>22600</v>
      </c>
      <c r="V223" s="9">
        <v>22600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5</v>
      </c>
      <c r="AD223" s="9">
        <v>22600</v>
      </c>
      <c r="AG223" t="str">
        <f t="shared" si="47"/>
        <v/>
      </c>
    </row>
    <row r="224" spans="1:33" ht="15" customHeight="1" x14ac:dyDescent="0.3">
      <c r="A224" s="7"/>
      <c r="B224" s="7"/>
      <c r="C224" s="29"/>
      <c r="D224" s="29"/>
      <c r="E224" s="117"/>
      <c r="F224" s="117"/>
      <c r="G224" s="113"/>
      <c r="H224" s="113"/>
      <c r="I224" s="25"/>
      <c r="J224" s="32"/>
      <c r="K224" s="11" t="s">
        <v>150</v>
      </c>
      <c r="L224" s="13">
        <f>COUNTA(L216:L223)</f>
        <v>8</v>
      </c>
      <c r="M224" s="158">
        <f t="shared" ref="M224:AD224" si="53">SUM(M216:M223)</f>
        <v>9</v>
      </c>
      <c r="N224" s="12">
        <f t="shared" si="53"/>
        <v>8</v>
      </c>
      <c r="O224" s="12">
        <f t="shared" si="53"/>
        <v>8</v>
      </c>
      <c r="P224" s="12">
        <f t="shared" si="53"/>
        <v>0</v>
      </c>
      <c r="Q224" s="158">
        <f t="shared" si="53"/>
        <v>9</v>
      </c>
      <c r="R224" s="12">
        <f t="shared" si="53"/>
        <v>8</v>
      </c>
      <c r="S224" s="12">
        <f t="shared" si="53"/>
        <v>8</v>
      </c>
      <c r="T224" s="12">
        <f t="shared" si="53"/>
        <v>0</v>
      </c>
      <c r="U224" s="158">
        <f t="shared" si="53"/>
        <v>69050</v>
      </c>
      <c r="V224" s="12">
        <f t="shared" si="53"/>
        <v>66669</v>
      </c>
      <c r="W224" s="12">
        <f t="shared" si="53"/>
        <v>19</v>
      </c>
      <c r="X224" s="12">
        <f t="shared" si="53"/>
        <v>8677</v>
      </c>
      <c r="Y224" s="12">
        <f t="shared" si="53"/>
        <v>0</v>
      </c>
      <c r="Z224" s="12">
        <f t="shared" si="53"/>
        <v>0</v>
      </c>
      <c r="AA224" s="12">
        <f t="shared" si="53"/>
        <v>0</v>
      </c>
      <c r="AB224" s="12">
        <f t="shared" si="53"/>
        <v>0</v>
      </c>
      <c r="AC224" s="12">
        <f t="shared" si="53"/>
        <v>14</v>
      </c>
      <c r="AD224" s="12">
        <f t="shared" si="53"/>
        <v>57992</v>
      </c>
      <c r="AE224" s="23"/>
      <c r="AG224" t="str">
        <f t="shared" si="47"/>
        <v/>
      </c>
    </row>
    <row r="225" spans="1:33" s="33" customFormat="1" ht="15" customHeight="1" x14ac:dyDescent="0.3">
      <c r="A225" s="7"/>
      <c r="B225" s="7"/>
      <c r="C225" s="29"/>
      <c r="D225" s="29"/>
      <c r="E225" s="117"/>
      <c r="F225" s="117"/>
      <c r="G225" s="113"/>
      <c r="H225" s="113"/>
      <c r="I225" s="25"/>
      <c r="J225" s="32"/>
      <c r="K225" s="11"/>
      <c r="L225" s="13"/>
      <c r="M225" s="151"/>
      <c r="N225" s="13"/>
      <c r="O225" s="13"/>
      <c r="P225" s="13"/>
      <c r="Q225" s="158"/>
      <c r="R225" s="12"/>
      <c r="S225" s="12"/>
      <c r="T225" s="12"/>
      <c r="U225" s="158"/>
      <c r="V225" s="12"/>
      <c r="W225" s="12"/>
      <c r="X225" s="12"/>
      <c r="Y225" s="12"/>
      <c r="Z225" s="12"/>
      <c r="AA225" s="12"/>
      <c r="AB225" s="12"/>
      <c r="AC225" s="12"/>
      <c r="AD225" s="12"/>
      <c r="AG225" t="str">
        <f t="shared" si="47"/>
        <v/>
      </c>
    </row>
    <row r="226" spans="1:33" ht="15" customHeight="1" outlineLevel="1" x14ac:dyDescent="0.3">
      <c r="A226" s="7"/>
      <c r="B226" s="7"/>
      <c r="C226" s="29"/>
      <c r="D226" s="29"/>
      <c r="E226" s="117"/>
      <c r="F226" s="117"/>
      <c r="G226" s="113"/>
      <c r="H226" s="113"/>
      <c r="I226" s="25"/>
      <c r="J226" s="62" t="s">
        <v>11</v>
      </c>
      <c r="K226" s="8" t="s">
        <v>12</v>
      </c>
      <c r="L226" s="14"/>
      <c r="M226" s="149"/>
      <c r="N226" s="14"/>
      <c r="O226" s="14"/>
      <c r="P226" s="14"/>
      <c r="Q226" s="159"/>
      <c r="R226" s="9"/>
      <c r="S226" s="9"/>
      <c r="T226" s="9"/>
      <c r="U226" s="159"/>
      <c r="V226" s="9"/>
      <c r="W226" s="9"/>
      <c r="X226" s="9"/>
      <c r="Y226" s="9"/>
      <c r="Z226" s="9"/>
      <c r="AA226" s="9"/>
      <c r="AB226" s="9"/>
      <c r="AC226" s="9"/>
      <c r="AD226" s="106"/>
      <c r="AG226" t="str">
        <f t="shared" si="47"/>
        <v/>
      </c>
    </row>
    <row r="227" spans="1:33" ht="15" customHeight="1" outlineLevel="1" x14ac:dyDescent="0.3">
      <c r="A227" s="2" t="s">
        <v>162</v>
      </c>
      <c r="B227" s="2" t="s">
        <v>165</v>
      </c>
      <c r="C227" s="29" t="s">
        <v>166</v>
      </c>
      <c r="D227" s="29" t="s">
        <v>167</v>
      </c>
      <c r="E227" s="113">
        <v>35451</v>
      </c>
      <c r="F227" s="113">
        <v>42628</v>
      </c>
      <c r="G227" s="116" t="s">
        <v>14</v>
      </c>
      <c r="H227" s="131" t="s">
        <v>14</v>
      </c>
      <c r="I227" s="100" t="s">
        <v>543</v>
      </c>
      <c r="J227" s="29">
        <v>119970560</v>
      </c>
      <c r="K227" s="3" t="s">
        <v>168</v>
      </c>
      <c r="L227" s="10" t="s">
        <v>15</v>
      </c>
      <c r="M227" s="157">
        <v>7</v>
      </c>
      <c r="N227">
        <v>5</v>
      </c>
      <c r="O227">
        <v>5</v>
      </c>
      <c r="P227">
        <v>0</v>
      </c>
      <c r="Q227" s="159">
        <v>7</v>
      </c>
      <c r="R227" s="9">
        <v>5</v>
      </c>
      <c r="S227" s="9">
        <v>5</v>
      </c>
      <c r="T227" s="9">
        <v>0</v>
      </c>
      <c r="U227" s="15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G227" t="str">
        <f t="shared" si="47"/>
        <v/>
      </c>
    </row>
    <row r="228" spans="1:33" ht="15" customHeight="1" outlineLevel="1" x14ac:dyDescent="0.3">
      <c r="A228" s="2" t="s">
        <v>162</v>
      </c>
      <c r="B228" s="2" t="s">
        <v>165</v>
      </c>
      <c r="C228" s="29" t="s">
        <v>169</v>
      </c>
      <c r="D228" s="29" t="s">
        <v>170</v>
      </c>
      <c r="E228" s="113">
        <v>35570</v>
      </c>
      <c r="F228" s="113">
        <v>35635</v>
      </c>
      <c r="G228" s="131" t="s">
        <v>14</v>
      </c>
      <c r="H228" s="131">
        <v>36774</v>
      </c>
      <c r="I228" s="100">
        <v>20946</v>
      </c>
      <c r="J228" s="29">
        <v>119970890</v>
      </c>
      <c r="K228" s="3" t="s">
        <v>171</v>
      </c>
      <c r="L228" s="10" t="s">
        <v>15</v>
      </c>
      <c r="M228" s="157">
        <v>1</v>
      </c>
      <c r="N228">
        <v>1</v>
      </c>
      <c r="O228">
        <v>1</v>
      </c>
      <c r="P228">
        <v>0</v>
      </c>
      <c r="Q228" s="159">
        <v>1</v>
      </c>
      <c r="R228" s="9">
        <v>1</v>
      </c>
      <c r="S228" s="9">
        <v>1</v>
      </c>
      <c r="T228" s="9">
        <v>0</v>
      </c>
      <c r="U228" s="15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G228" t="str">
        <f t="shared" si="47"/>
        <v/>
      </c>
    </row>
    <row r="229" spans="1:33" ht="15" customHeight="1" outlineLevel="1" x14ac:dyDescent="0.3">
      <c r="A229" s="2" t="s">
        <v>162</v>
      </c>
      <c r="B229" s="2" t="s">
        <v>259</v>
      </c>
      <c r="C229" s="29" t="s">
        <v>172</v>
      </c>
      <c r="D229" s="29" t="s">
        <v>173</v>
      </c>
      <c r="E229" s="113">
        <v>35782</v>
      </c>
      <c r="F229" s="113">
        <v>35950</v>
      </c>
      <c r="G229" s="131" t="s">
        <v>14</v>
      </c>
      <c r="H229" s="131">
        <v>37080</v>
      </c>
      <c r="I229" s="100">
        <v>22622</v>
      </c>
      <c r="J229" s="29">
        <v>119980390</v>
      </c>
      <c r="K229" s="3" t="s">
        <v>174</v>
      </c>
      <c r="L229" s="10" t="s">
        <v>15</v>
      </c>
      <c r="M229" s="157">
        <v>3</v>
      </c>
      <c r="N229">
        <v>1</v>
      </c>
      <c r="O229">
        <v>1</v>
      </c>
      <c r="P229">
        <v>0</v>
      </c>
      <c r="Q229" s="159">
        <v>3</v>
      </c>
      <c r="R229" s="9">
        <v>1</v>
      </c>
      <c r="S229" s="9">
        <v>1</v>
      </c>
      <c r="T229" s="9">
        <v>0</v>
      </c>
      <c r="U229" s="15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G229" t="str">
        <f t="shared" si="47"/>
        <v/>
      </c>
    </row>
    <row r="230" spans="1:33" ht="15" customHeight="1" outlineLevel="1" x14ac:dyDescent="0.3">
      <c r="A230" s="2" t="s">
        <v>162</v>
      </c>
      <c r="B230" s="2" t="s">
        <v>259</v>
      </c>
      <c r="C230" s="29" t="s">
        <v>175</v>
      </c>
      <c r="D230" s="29" t="s">
        <v>176</v>
      </c>
      <c r="E230" s="113">
        <v>35963</v>
      </c>
      <c r="F230" s="116">
        <v>36006</v>
      </c>
      <c r="G230" s="131" t="s">
        <v>14</v>
      </c>
      <c r="H230" s="131">
        <v>37137</v>
      </c>
      <c r="I230" s="100">
        <v>22030</v>
      </c>
      <c r="J230" s="29">
        <v>119981090</v>
      </c>
      <c r="K230" s="3" t="s">
        <v>353</v>
      </c>
      <c r="L230" s="10" t="s">
        <v>15</v>
      </c>
      <c r="M230" s="157">
        <v>1</v>
      </c>
      <c r="N230">
        <v>1</v>
      </c>
      <c r="O230">
        <v>1</v>
      </c>
      <c r="P230">
        <v>0</v>
      </c>
      <c r="Q230" s="159">
        <v>1</v>
      </c>
      <c r="R230" s="9">
        <v>1</v>
      </c>
      <c r="S230" s="9">
        <v>1</v>
      </c>
      <c r="T230" s="9">
        <v>0</v>
      </c>
      <c r="U230" s="15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G230" t="str">
        <f t="shared" si="47"/>
        <v/>
      </c>
    </row>
    <row r="231" spans="1:33" ht="15" customHeight="1" outlineLevel="1" x14ac:dyDescent="0.3">
      <c r="A231" s="2" t="s">
        <v>162</v>
      </c>
      <c r="B231" s="2" t="s">
        <v>259</v>
      </c>
      <c r="C231" s="29" t="s">
        <v>177</v>
      </c>
      <c r="D231" s="29" t="s">
        <v>178</v>
      </c>
      <c r="E231" s="113">
        <v>36398</v>
      </c>
      <c r="F231" s="116">
        <v>36444</v>
      </c>
      <c r="G231" s="131" t="s">
        <v>14</v>
      </c>
      <c r="H231" s="131">
        <v>37580</v>
      </c>
      <c r="I231" s="100">
        <v>21280</v>
      </c>
      <c r="J231" s="29">
        <v>120000190</v>
      </c>
      <c r="K231" s="3" t="s">
        <v>265</v>
      </c>
      <c r="L231" s="10" t="s">
        <v>15</v>
      </c>
      <c r="M231" s="157">
        <v>2</v>
      </c>
      <c r="N231">
        <v>1</v>
      </c>
      <c r="O231">
        <v>1</v>
      </c>
      <c r="P231">
        <v>0</v>
      </c>
      <c r="Q231" s="159">
        <v>2</v>
      </c>
      <c r="R231" s="9">
        <v>1</v>
      </c>
      <c r="S231" s="9">
        <v>1</v>
      </c>
      <c r="T231" s="9">
        <v>0</v>
      </c>
      <c r="U231" s="15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/>
      <c r="AG231" t="str">
        <f t="shared" si="47"/>
        <v/>
      </c>
    </row>
    <row r="232" spans="1:33" ht="15" customHeight="1" outlineLevel="1" x14ac:dyDescent="0.3">
      <c r="A232" s="2" t="s">
        <v>162</v>
      </c>
      <c r="B232" s="2" t="s">
        <v>259</v>
      </c>
      <c r="C232" s="29" t="s">
        <v>179</v>
      </c>
      <c r="D232" s="29" t="s">
        <v>180</v>
      </c>
      <c r="E232" s="113">
        <v>36613</v>
      </c>
      <c r="F232" s="116">
        <v>37280</v>
      </c>
      <c r="G232" s="131" t="s">
        <v>14</v>
      </c>
      <c r="H232" s="131">
        <v>38471</v>
      </c>
      <c r="I232" s="100">
        <v>22700</v>
      </c>
      <c r="J232" s="29">
        <v>120000740</v>
      </c>
      <c r="K232" s="3" t="s">
        <v>181</v>
      </c>
      <c r="L232" s="10" t="s">
        <v>15</v>
      </c>
      <c r="M232" s="157">
        <v>2</v>
      </c>
      <c r="N232">
        <v>2</v>
      </c>
      <c r="O232">
        <v>2</v>
      </c>
      <c r="P232">
        <v>0</v>
      </c>
      <c r="Q232" s="159">
        <v>2</v>
      </c>
      <c r="R232" s="9">
        <v>2</v>
      </c>
      <c r="S232" s="9">
        <v>2</v>
      </c>
      <c r="T232" s="9">
        <v>0</v>
      </c>
      <c r="U232" s="15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G232" t="str">
        <f t="shared" si="47"/>
        <v/>
      </c>
    </row>
    <row r="233" spans="1:33" ht="15" customHeight="1" outlineLevel="1" x14ac:dyDescent="0.3">
      <c r="A233" s="2" t="s">
        <v>162</v>
      </c>
      <c r="B233" s="2" t="s">
        <v>259</v>
      </c>
      <c r="C233" s="29" t="s">
        <v>179</v>
      </c>
      <c r="D233" s="29" t="s">
        <v>180</v>
      </c>
      <c r="E233" s="113">
        <v>36613</v>
      </c>
      <c r="F233" s="116">
        <v>37273</v>
      </c>
      <c r="G233" s="131" t="s">
        <v>14</v>
      </c>
      <c r="H233" s="131">
        <v>38464</v>
      </c>
      <c r="I233" s="100">
        <v>23112</v>
      </c>
      <c r="J233" s="29">
        <v>120000750</v>
      </c>
      <c r="K233" s="3" t="s">
        <v>182</v>
      </c>
      <c r="L233" s="10" t="s">
        <v>15</v>
      </c>
      <c r="M233" s="157">
        <v>2</v>
      </c>
      <c r="N233">
        <v>2</v>
      </c>
      <c r="O233">
        <v>2</v>
      </c>
      <c r="P233">
        <v>0</v>
      </c>
      <c r="Q233" s="159">
        <v>2</v>
      </c>
      <c r="R233" s="9">
        <v>2</v>
      </c>
      <c r="S233" s="9">
        <v>2</v>
      </c>
      <c r="T233" s="9">
        <v>0</v>
      </c>
      <c r="U233" s="15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G233" t="str">
        <f t="shared" si="47"/>
        <v/>
      </c>
    </row>
    <row r="234" spans="1:33" ht="15" customHeight="1" outlineLevel="1" x14ac:dyDescent="0.3">
      <c r="A234" s="2" t="s">
        <v>162</v>
      </c>
      <c r="B234" s="2" t="s">
        <v>165</v>
      </c>
      <c r="C234" s="29" t="s">
        <v>183</v>
      </c>
      <c r="D234" s="29" t="s">
        <v>184</v>
      </c>
      <c r="E234" s="113">
        <v>37061</v>
      </c>
      <c r="F234" s="113">
        <v>37102</v>
      </c>
      <c r="G234" s="131" t="s">
        <v>14</v>
      </c>
      <c r="H234" s="131">
        <v>38258</v>
      </c>
      <c r="I234" s="100">
        <v>22122</v>
      </c>
      <c r="J234" s="29">
        <v>120010880</v>
      </c>
      <c r="K234" s="3" t="s">
        <v>185</v>
      </c>
      <c r="L234" s="10" t="s">
        <v>15</v>
      </c>
      <c r="M234" s="157">
        <v>1</v>
      </c>
      <c r="N234">
        <v>1</v>
      </c>
      <c r="O234">
        <v>1</v>
      </c>
      <c r="P234">
        <v>0</v>
      </c>
      <c r="Q234" s="159">
        <v>1</v>
      </c>
      <c r="R234" s="9">
        <v>1</v>
      </c>
      <c r="S234" s="9">
        <v>1</v>
      </c>
      <c r="T234" s="9">
        <v>0</v>
      </c>
      <c r="U234" s="15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G234" t="str">
        <f t="shared" si="47"/>
        <v/>
      </c>
    </row>
    <row r="235" spans="1:33" ht="15" customHeight="1" outlineLevel="1" x14ac:dyDescent="0.3">
      <c r="A235" s="2" t="s">
        <v>162</v>
      </c>
      <c r="B235" s="2" t="s">
        <v>259</v>
      </c>
      <c r="C235" s="29" t="s">
        <v>301</v>
      </c>
      <c r="D235" s="29" t="s">
        <v>302</v>
      </c>
      <c r="E235" s="113">
        <v>45694</v>
      </c>
      <c r="F235" s="116">
        <v>45834</v>
      </c>
      <c r="G235" s="115">
        <v>47711</v>
      </c>
      <c r="H235" s="115">
        <v>38533</v>
      </c>
      <c r="I235" s="75">
        <v>23119</v>
      </c>
      <c r="J235" s="65" t="s">
        <v>672</v>
      </c>
      <c r="K235" s="3" t="s">
        <v>662</v>
      </c>
      <c r="L235" s="10" t="s">
        <v>15</v>
      </c>
      <c r="M235" s="157">
        <v>5</v>
      </c>
      <c r="N235">
        <v>5</v>
      </c>
      <c r="O235">
        <v>5</v>
      </c>
      <c r="P235">
        <v>0</v>
      </c>
      <c r="Q235" s="159">
        <v>5</v>
      </c>
      <c r="R235" s="9">
        <v>5</v>
      </c>
      <c r="S235" s="9">
        <v>5</v>
      </c>
      <c r="T235" s="9">
        <v>0</v>
      </c>
      <c r="U235" s="163">
        <v>0</v>
      </c>
      <c r="V235" s="21">
        <v>0</v>
      </c>
      <c r="W235" s="21">
        <v>0</v>
      </c>
      <c r="X235" s="21">
        <v>0</v>
      </c>
      <c r="Y235" s="21">
        <v>0</v>
      </c>
      <c r="Z235" s="21">
        <v>0</v>
      </c>
      <c r="AA235" s="21">
        <v>0</v>
      </c>
      <c r="AB235" s="21">
        <v>0</v>
      </c>
      <c r="AC235" s="21">
        <v>0</v>
      </c>
      <c r="AD235" s="21">
        <v>0</v>
      </c>
      <c r="AG235" t="str">
        <f t="shared" si="47"/>
        <v/>
      </c>
    </row>
    <row r="236" spans="1:33" ht="15" customHeight="1" outlineLevel="1" x14ac:dyDescent="0.3">
      <c r="A236" s="2" t="s">
        <v>162</v>
      </c>
      <c r="B236" s="2" t="s">
        <v>186</v>
      </c>
      <c r="C236" s="29" t="s">
        <v>187</v>
      </c>
      <c r="D236" s="29" t="s">
        <v>188</v>
      </c>
      <c r="E236" s="113">
        <v>37393</v>
      </c>
      <c r="F236" s="113">
        <v>37539</v>
      </c>
      <c r="G236" s="131" t="s">
        <v>14</v>
      </c>
      <c r="H236" s="131">
        <v>38726</v>
      </c>
      <c r="I236" s="100">
        <v>22600</v>
      </c>
      <c r="J236" s="29">
        <v>120021070</v>
      </c>
      <c r="K236" s="3" t="s">
        <v>189</v>
      </c>
      <c r="L236" s="10" t="s">
        <v>15</v>
      </c>
      <c r="M236" s="157">
        <v>2</v>
      </c>
      <c r="N236">
        <v>1</v>
      </c>
      <c r="O236">
        <v>1</v>
      </c>
      <c r="P236">
        <v>0</v>
      </c>
      <c r="Q236" s="159">
        <v>2</v>
      </c>
      <c r="R236" s="9">
        <v>1</v>
      </c>
      <c r="S236" s="9">
        <v>1</v>
      </c>
      <c r="T236" s="9">
        <v>0</v>
      </c>
      <c r="U236" s="15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G236" t="str">
        <f t="shared" si="47"/>
        <v/>
      </c>
    </row>
    <row r="237" spans="1:33" ht="15" customHeight="1" outlineLevel="1" x14ac:dyDescent="0.3">
      <c r="A237" s="31" t="s">
        <v>162</v>
      </c>
      <c r="B237" s="31" t="s">
        <v>165</v>
      </c>
      <c r="C237" s="29" t="s">
        <v>192</v>
      </c>
      <c r="D237" s="29" t="s">
        <v>193</v>
      </c>
      <c r="E237" s="167">
        <v>37557</v>
      </c>
      <c r="F237" s="63">
        <v>46002</v>
      </c>
      <c r="G237" s="74">
        <v>50246</v>
      </c>
      <c r="H237" s="74">
        <v>46216</v>
      </c>
      <c r="I237" s="74"/>
      <c r="J237" s="29" t="s">
        <v>703</v>
      </c>
      <c r="K237" s="3" t="s">
        <v>704</v>
      </c>
      <c r="L237" s="10" t="s">
        <v>31</v>
      </c>
      <c r="M237" s="159">
        <v>907</v>
      </c>
      <c r="N237" s="9">
        <v>307</v>
      </c>
      <c r="O237" s="9">
        <v>0</v>
      </c>
      <c r="P237" s="9">
        <v>307</v>
      </c>
      <c r="Q237" s="159">
        <v>907</v>
      </c>
      <c r="R237" s="9">
        <v>307</v>
      </c>
      <c r="S237" s="9">
        <v>0</v>
      </c>
      <c r="T237" s="9">
        <v>307</v>
      </c>
      <c r="U237" s="159">
        <v>750000</v>
      </c>
      <c r="V237" s="21">
        <v>141000</v>
      </c>
      <c r="W237" s="21">
        <v>24</v>
      </c>
      <c r="X237" s="21">
        <v>6000</v>
      </c>
      <c r="Y237" s="21">
        <v>337</v>
      </c>
      <c r="Z237" s="21">
        <v>135000</v>
      </c>
      <c r="AA237" s="21">
        <v>0</v>
      </c>
      <c r="AB237" s="9">
        <v>0</v>
      </c>
      <c r="AC237" s="21">
        <v>0</v>
      </c>
      <c r="AD237" s="21">
        <v>0</v>
      </c>
      <c r="AG237" t="str">
        <f t="shared" si="47"/>
        <v/>
      </c>
    </row>
    <row r="238" spans="1:33" ht="15" customHeight="1" outlineLevel="1" x14ac:dyDescent="0.3">
      <c r="A238" s="2" t="s">
        <v>162</v>
      </c>
      <c r="B238" s="2" t="s">
        <v>186</v>
      </c>
      <c r="C238" s="29" t="s">
        <v>187</v>
      </c>
      <c r="D238" s="29" t="s">
        <v>188</v>
      </c>
      <c r="E238" s="113">
        <v>37685</v>
      </c>
      <c r="F238" s="116">
        <v>37763</v>
      </c>
      <c r="G238" s="131" t="s">
        <v>14</v>
      </c>
      <c r="H238" s="131">
        <v>38923</v>
      </c>
      <c r="I238" s="100">
        <v>23052</v>
      </c>
      <c r="J238" s="29">
        <v>120030680</v>
      </c>
      <c r="K238" s="3" t="s">
        <v>538</v>
      </c>
      <c r="L238" s="10" t="s">
        <v>15</v>
      </c>
      <c r="M238" s="157">
        <v>2</v>
      </c>
      <c r="N238">
        <v>1</v>
      </c>
      <c r="O238">
        <v>1</v>
      </c>
      <c r="P238">
        <v>0</v>
      </c>
      <c r="Q238" s="159">
        <v>2</v>
      </c>
      <c r="R238" s="9">
        <v>1</v>
      </c>
      <c r="S238" s="9">
        <v>1</v>
      </c>
      <c r="T238" s="9">
        <v>0</v>
      </c>
      <c r="U238" s="15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G238" t="str">
        <f t="shared" si="47"/>
        <v/>
      </c>
    </row>
    <row r="239" spans="1:33" ht="15" customHeight="1" outlineLevel="1" x14ac:dyDescent="0.3">
      <c r="A239" s="2" t="s">
        <v>162</v>
      </c>
      <c r="B239" s="2" t="s">
        <v>186</v>
      </c>
      <c r="C239" s="29" t="s">
        <v>187</v>
      </c>
      <c r="D239" s="29" t="s">
        <v>188</v>
      </c>
      <c r="E239" s="113">
        <v>38034</v>
      </c>
      <c r="F239" s="113">
        <v>38635</v>
      </c>
      <c r="G239" s="131" t="s">
        <v>14</v>
      </c>
      <c r="H239" s="131">
        <v>39801</v>
      </c>
      <c r="I239" s="100">
        <v>24237</v>
      </c>
      <c r="J239" s="29">
        <v>120040630</v>
      </c>
      <c r="K239" s="3" t="s">
        <v>198</v>
      </c>
      <c r="L239" s="10" t="s">
        <v>15</v>
      </c>
      <c r="M239" s="157">
        <v>6</v>
      </c>
      <c r="N239">
        <v>2</v>
      </c>
      <c r="O239">
        <v>2</v>
      </c>
      <c r="P239">
        <v>0</v>
      </c>
      <c r="Q239" s="159">
        <v>6</v>
      </c>
      <c r="R239" s="9">
        <v>2</v>
      </c>
      <c r="S239" s="9">
        <v>2</v>
      </c>
      <c r="T239" s="9">
        <v>0</v>
      </c>
      <c r="U239" s="15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G239" t="str">
        <f t="shared" si="47"/>
        <v/>
      </c>
    </row>
    <row r="240" spans="1:33" ht="15" customHeight="1" outlineLevel="1" x14ac:dyDescent="0.3">
      <c r="A240" s="2" t="s">
        <v>162</v>
      </c>
      <c r="B240" s="2" t="s">
        <v>165</v>
      </c>
      <c r="C240" s="29" t="s">
        <v>196</v>
      </c>
      <c r="D240" s="29" t="s">
        <v>197</v>
      </c>
      <c r="E240" s="113">
        <v>38644</v>
      </c>
      <c r="F240" s="113">
        <v>38883</v>
      </c>
      <c r="G240" s="131" t="s">
        <v>14</v>
      </c>
      <c r="H240" s="131">
        <v>43026</v>
      </c>
      <c r="I240" s="100">
        <v>23644</v>
      </c>
      <c r="J240" s="29">
        <v>120060490</v>
      </c>
      <c r="K240" s="3" t="s">
        <v>201</v>
      </c>
      <c r="L240" s="10" t="s">
        <v>15</v>
      </c>
      <c r="M240" s="157">
        <v>4</v>
      </c>
      <c r="N240">
        <v>3</v>
      </c>
      <c r="O240">
        <v>3</v>
      </c>
      <c r="P240">
        <v>0</v>
      </c>
      <c r="Q240" s="159">
        <v>4</v>
      </c>
      <c r="R240" s="9">
        <v>3</v>
      </c>
      <c r="S240" s="9">
        <v>3</v>
      </c>
      <c r="T240" s="9">
        <v>0</v>
      </c>
      <c r="U240" s="15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G240" t="str">
        <f t="shared" si="47"/>
        <v/>
      </c>
    </row>
    <row r="241" spans="1:33" ht="15" customHeight="1" outlineLevel="1" x14ac:dyDescent="0.3">
      <c r="A241" s="2" t="s">
        <v>162</v>
      </c>
      <c r="B241" s="2" t="s">
        <v>259</v>
      </c>
      <c r="C241" s="29" t="s">
        <v>177</v>
      </c>
      <c r="D241" s="29" t="s">
        <v>178</v>
      </c>
      <c r="E241" s="113">
        <v>38674</v>
      </c>
      <c r="F241" s="113">
        <v>39100</v>
      </c>
      <c r="G241" s="131" t="s">
        <v>14</v>
      </c>
      <c r="H241" s="131">
        <v>42520</v>
      </c>
      <c r="I241" s="100">
        <v>24341</v>
      </c>
      <c r="J241" s="29">
        <v>120060580</v>
      </c>
      <c r="K241" s="3" t="s">
        <v>202</v>
      </c>
      <c r="L241" s="10" t="s">
        <v>15</v>
      </c>
      <c r="M241" s="157">
        <v>4</v>
      </c>
      <c r="N241">
        <v>1</v>
      </c>
      <c r="O241">
        <v>1</v>
      </c>
      <c r="P241">
        <v>0</v>
      </c>
      <c r="Q241" s="159">
        <v>4</v>
      </c>
      <c r="R241" s="9">
        <v>1</v>
      </c>
      <c r="S241" s="9">
        <v>1</v>
      </c>
      <c r="T241" s="9">
        <v>0</v>
      </c>
      <c r="U241" s="15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G241" t="str">
        <f t="shared" si="47"/>
        <v/>
      </c>
    </row>
    <row r="242" spans="1:33" s="33" customFormat="1" ht="15" customHeight="1" outlineLevel="1" x14ac:dyDescent="0.3">
      <c r="A242" s="2" t="s">
        <v>162</v>
      </c>
      <c r="B242" s="2" t="s">
        <v>259</v>
      </c>
      <c r="C242" s="29" t="s">
        <v>163</v>
      </c>
      <c r="D242" s="29" t="s">
        <v>164</v>
      </c>
      <c r="E242" s="116">
        <v>41751</v>
      </c>
      <c r="F242" s="116">
        <v>42075</v>
      </c>
      <c r="G242" s="116" t="s">
        <v>14</v>
      </c>
      <c r="H242" s="116">
        <v>45368</v>
      </c>
      <c r="I242" s="64">
        <v>24968</v>
      </c>
      <c r="J242" s="65">
        <v>120140190</v>
      </c>
      <c r="K242" s="3" t="s">
        <v>278</v>
      </c>
      <c r="L242" s="10" t="s">
        <v>15</v>
      </c>
      <c r="M242" s="157">
        <v>2</v>
      </c>
      <c r="N242">
        <v>1</v>
      </c>
      <c r="O242">
        <v>1</v>
      </c>
      <c r="P242">
        <v>0</v>
      </c>
      <c r="Q242" s="159">
        <v>2</v>
      </c>
      <c r="R242" s="9">
        <v>1</v>
      </c>
      <c r="S242" s="9">
        <v>1</v>
      </c>
      <c r="T242" s="9">
        <v>0</v>
      </c>
      <c r="U242" s="15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G242" t="str">
        <f t="shared" si="47"/>
        <v/>
      </c>
    </row>
    <row r="243" spans="1:33" ht="15" customHeight="1" outlineLevel="1" x14ac:dyDescent="0.3">
      <c r="A243" s="2" t="s">
        <v>162</v>
      </c>
      <c r="B243" s="2" t="s">
        <v>259</v>
      </c>
      <c r="C243" s="84" t="s">
        <v>301</v>
      </c>
      <c r="D243" s="84" t="s">
        <v>302</v>
      </c>
      <c r="E243" s="113">
        <v>43452</v>
      </c>
      <c r="F243" s="116">
        <v>43636</v>
      </c>
      <c r="G243" s="115">
        <v>46199</v>
      </c>
      <c r="H243" s="115">
        <v>44769</v>
      </c>
      <c r="I243" s="75"/>
      <c r="J243" s="65">
        <v>120190120</v>
      </c>
      <c r="K243" s="3" t="s">
        <v>341</v>
      </c>
      <c r="L243" s="10" t="s">
        <v>15</v>
      </c>
      <c r="M243" s="157">
        <v>5</v>
      </c>
      <c r="N243">
        <v>1</v>
      </c>
      <c r="O243">
        <v>1</v>
      </c>
      <c r="P243">
        <v>0</v>
      </c>
      <c r="Q243" s="159">
        <v>5</v>
      </c>
      <c r="R243" s="9">
        <v>1</v>
      </c>
      <c r="S243" s="9">
        <v>1</v>
      </c>
      <c r="T243" s="9">
        <v>0</v>
      </c>
      <c r="U243" s="15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G243" t="str">
        <f t="shared" si="47"/>
        <v/>
      </c>
    </row>
    <row r="244" spans="1:33" ht="15" customHeight="1" outlineLevel="1" x14ac:dyDescent="0.3">
      <c r="A244" s="2" t="s">
        <v>162</v>
      </c>
      <c r="B244" s="2" t="s">
        <v>165</v>
      </c>
      <c r="C244" s="29" t="s">
        <v>192</v>
      </c>
      <c r="D244" s="29" t="s">
        <v>193</v>
      </c>
      <c r="E244" s="113">
        <v>44235</v>
      </c>
      <c r="F244" s="116">
        <v>44581</v>
      </c>
      <c r="G244" s="115">
        <v>46445</v>
      </c>
      <c r="H244" s="115">
        <v>45715</v>
      </c>
      <c r="I244" s="75"/>
      <c r="J244" s="29">
        <v>120210160</v>
      </c>
      <c r="K244" s="3" t="s">
        <v>403</v>
      </c>
      <c r="L244" s="10" t="s">
        <v>15</v>
      </c>
      <c r="M244" s="157">
        <v>4</v>
      </c>
      <c r="N244">
        <v>4</v>
      </c>
      <c r="O244">
        <v>4</v>
      </c>
      <c r="P244">
        <v>0</v>
      </c>
      <c r="Q244" s="159">
        <v>4</v>
      </c>
      <c r="R244" s="9">
        <v>4</v>
      </c>
      <c r="S244" s="9">
        <v>4</v>
      </c>
      <c r="T244" s="9">
        <v>0</v>
      </c>
      <c r="U244" s="15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G244" t="str">
        <f t="shared" si="47"/>
        <v/>
      </c>
    </row>
    <row r="245" spans="1:33" ht="15" customHeight="1" outlineLevel="1" x14ac:dyDescent="0.3">
      <c r="A245" s="2" t="s">
        <v>162</v>
      </c>
      <c r="B245" s="2" t="s">
        <v>165</v>
      </c>
      <c r="C245" s="65">
        <v>652</v>
      </c>
      <c r="D245" s="65">
        <v>146</v>
      </c>
      <c r="E245" s="113">
        <v>44274</v>
      </c>
      <c r="F245" s="116">
        <v>44399</v>
      </c>
      <c r="G245" s="115">
        <v>46232</v>
      </c>
      <c r="H245" s="115">
        <v>45533</v>
      </c>
      <c r="I245" s="75"/>
      <c r="J245" s="65">
        <v>120210190</v>
      </c>
      <c r="K245" s="3" t="s">
        <v>723</v>
      </c>
      <c r="L245" s="10" t="s">
        <v>27</v>
      </c>
      <c r="M245" s="157">
        <v>0</v>
      </c>
      <c r="N245">
        <v>0</v>
      </c>
      <c r="O245">
        <v>0</v>
      </c>
      <c r="P245">
        <v>0</v>
      </c>
      <c r="Q245" s="159">
        <v>0</v>
      </c>
      <c r="R245" s="9">
        <v>0</v>
      </c>
      <c r="S245" s="9">
        <v>0</v>
      </c>
      <c r="T245" s="9">
        <v>0</v>
      </c>
      <c r="U245" s="159">
        <v>152655</v>
      </c>
      <c r="V245" s="9">
        <v>152655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5</v>
      </c>
      <c r="AD245" s="9">
        <v>152655</v>
      </c>
      <c r="AG245" t="str">
        <f t="shared" si="47"/>
        <v/>
      </c>
    </row>
    <row r="246" spans="1:33" ht="15" customHeight="1" outlineLevel="1" x14ac:dyDescent="0.3">
      <c r="A246" s="2" t="s">
        <v>162</v>
      </c>
      <c r="B246" s="2" t="s">
        <v>259</v>
      </c>
      <c r="C246" s="29" t="s">
        <v>177</v>
      </c>
      <c r="D246" s="29" t="s">
        <v>178</v>
      </c>
      <c r="E246" s="113">
        <v>44424</v>
      </c>
      <c r="F246" s="116">
        <v>44595</v>
      </c>
      <c r="G246" s="115">
        <v>13607</v>
      </c>
      <c r="H246" s="115">
        <v>45738</v>
      </c>
      <c r="I246" s="75"/>
      <c r="J246" s="29">
        <v>120210250</v>
      </c>
      <c r="K246" s="3" t="s">
        <v>420</v>
      </c>
      <c r="L246" s="10" t="s">
        <v>15</v>
      </c>
      <c r="M246" s="157">
        <v>3</v>
      </c>
      <c r="N246">
        <v>1</v>
      </c>
      <c r="O246">
        <v>1</v>
      </c>
      <c r="P246">
        <v>0</v>
      </c>
      <c r="Q246" s="159">
        <v>3</v>
      </c>
      <c r="R246" s="9">
        <v>1</v>
      </c>
      <c r="S246" s="9">
        <v>1</v>
      </c>
      <c r="T246" s="9">
        <v>0</v>
      </c>
      <c r="U246" s="15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G246" t="str">
        <f t="shared" ref="AG246:AG306" si="54">IF(NOT(SUM(S246:T246))=R246,"Error", "")</f>
        <v/>
      </c>
    </row>
    <row r="247" spans="1:33" ht="15" customHeight="1" outlineLevel="1" x14ac:dyDescent="0.3">
      <c r="A247" s="2" t="s">
        <v>162</v>
      </c>
      <c r="B247" s="2" t="s">
        <v>259</v>
      </c>
      <c r="C247" s="65">
        <v>767</v>
      </c>
      <c r="D247" s="65">
        <v>159</v>
      </c>
      <c r="E247" s="113">
        <v>45076</v>
      </c>
      <c r="F247" s="116">
        <v>45337</v>
      </c>
      <c r="G247" s="115">
        <v>47220</v>
      </c>
      <c r="H247" s="115">
        <v>46489</v>
      </c>
      <c r="I247" s="74"/>
      <c r="J247" s="65">
        <v>120220120</v>
      </c>
      <c r="K247" s="22" t="s">
        <v>551</v>
      </c>
      <c r="L247" s="10" t="s">
        <v>15</v>
      </c>
      <c r="M247" s="157">
        <v>7</v>
      </c>
      <c r="N247">
        <v>7</v>
      </c>
      <c r="O247">
        <v>7</v>
      </c>
      <c r="P247">
        <v>0</v>
      </c>
      <c r="Q247" s="159">
        <v>7</v>
      </c>
      <c r="R247" s="9">
        <v>7</v>
      </c>
      <c r="S247" s="9">
        <v>7</v>
      </c>
      <c r="T247" s="9">
        <v>0</v>
      </c>
      <c r="U247" s="15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G247" t="str">
        <f t="shared" si="54"/>
        <v/>
      </c>
    </row>
    <row r="248" spans="1:33" ht="15" customHeight="1" outlineLevel="1" x14ac:dyDescent="0.3">
      <c r="A248" s="2" t="s">
        <v>162</v>
      </c>
      <c r="B248" s="2" t="s">
        <v>259</v>
      </c>
      <c r="C248" s="84" t="s">
        <v>163</v>
      </c>
      <c r="D248" s="84" t="s">
        <v>164</v>
      </c>
      <c r="E248" s="113">
        <v>45228</v>
      </c>
      <c r="F248" s="116">
        <v>45190</v>
      </c>
      <c r="G248" s="115">
        <v>47062</v>
      </c>
      <c r="H248" s="115">
        <v>46331</v>
      </c>
      <c r="I248" s="75"/>
      <c r="J248" s="65">
        <v>120230050</v>
      </c>
      <c r="K248" s="3" t="s">
        <v>531</v>
      </c>
      <c r="L248" s="10" t="s">
        <v>15</v>
      </c>
      <c r="M248" s="157">
        <v>4</v>
      </c>
      <c r="N248">
        <v>3</v>
      </c>
      <c r="O248">
        <v>3</v>
      </c>
      <c r="P248">
        <v>0</v>
      </c>
      <c r="Q248" s="163">
        <v>4</v>
      </c>
      <c r="R248" s="21">
        <v>3</v>
      </c>
      <c r="S248" s="21">
        <v>3</v>
      </c>
      <c r="T248" s="21">
        <v>0</v>
      </c>
      <c r="U248" s="163">
        <v>0</v>
      </c>
      <c r="V248" s="21">
        <v>0</v>
      </c>
      <c r="W248" s="21">
        <v>0</v>
      </c>
      <c r="X248" s="21">
        <v>0</v>
      </c>
      <c r="Y248" s="21">
        <v>0</v>
      </c>
      <c r="Z248" s="21">
        <v>0</v>
      </c>
      <c r="AA248" s="21">
        <v>0</v>
      </c>
      <c r="AB248" s="21">
        <v>0</v>
      </c>
      <c r="AC248" s="21">
        <v>0</v>
      </c>
      <c r="AD248" s="21">
        <v>0</v>
      </c>
      <c r="AG248" t="str">
        <f t="shared" si="54"/>
        <v/>
      </c>
    </row>
    <row r="249" spans="1:33" ht="15" customHeight="1" outlineLevel="1" x14ac:dyDescent="0.3">
      <c r="A249" s="2" t="s">
        <v>162</v>
      </c>
      <c r="B249" s="2" t="s">
        <v>165</v>
      </c>
      <c r="C249" s="29" t="s">
        <v>190</v>
      </c>
      <c r="D249" s="29" t="s">
        <v>191</v>
      </c>
      <c r="E249" s="113">
        <v>44951</v>
      </c>
      <c r="F249" s="116">
        <v>45057</v>
      </c>
      <c r="G249" s="115">
        <v>11500</v>
      </c>
      <c r="H249" s="115">
        <v>46199</v>
      </c>
      <c r="I249" s="75"/>
      <c r="J249" s="65">
        <v>120230070</v>
      </c>
      <c r="K249" s="3" t="s">
        <v>502</v>
      </c>
      <c r="L249" s="10" t="s">
        <v>31</v>
      </c>
      <c r="M249" s="157">
        <v>63</v>
      </c>
      <c r="N249">
        <v>62</v>
      </c>
      <c r="O249">
        <v>43</v>
      </c>
      <c r="P249">
        <v>19</v>
      </c>
      <c r="Q249" s="159">
        <v>63</v>
      </c>
      <c r="R249" s="9">
        <v>62</v>
      </c>
      <c r="S249" s="9">
        <v>43</v>
      </c>
      <c r="T249" s="9">
        <v>19</v>
      </c>
      <c r="U249" s="159">
        <v>88423</v>
      </c>
      <c r="V249" s="9">
        <v>88422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5</v>
      </c>
      <c r="AD249" s="9">
        <v>88422</v>
      </c>
      <c r="AG249" t="str">
        <f t="shared" si="54"/>
        <v/>
      </c>
    </row>
    <row r="250" spans="1:33" s="16" customFormat="1" outlineLevel="1" x14ac:dyDescent="0.3">
      <c r="A250" s="3" t="s">
        <v>162</v>
      </c>
      <c r="B250" s="31" t="s">
        <v>165</v>
      </c>
      <c r="C250" s="29" t="s">
        <v>169</v>
      </c>
      <c r="D250" s="29" t="s">
        <v>170</v>
      </c>
      <c r="E250" s="113">
        <v>45411</v>
      </c>
      <c r="F250" s="116">
        <v>45743</v>
      </c>
      <c r="G250" s="115">
        <v>11108</v>
      </c>
      <c r="H250" s="115">
        <v>46903</v>
      </c>
      <c r="I250" s="74"/>
      <c r="J250" s="84">
        <v>120240150</v>
      </c>
      <c r="K250" s="22" t="s">
        <v>635</v>
      </c>
      <c r="L250" s="10" t="s">
        <v>15</v>
      </c>
      <c r="M250" s="157">
        <v>4</v>
      </c>
      <c r="N250">
        <v>4</v>
      </c>
      <c r="O250">
        <v>4</v>
      </c>
      <c r="P250">
        <v>0</v>
      </c>
      <c r="Q250" s="163">
        <v>4</v>
      </c>
      <c r="R250" s="21">
        <v>4</v>
      </c>
      <c r="S250" s="21">
        <v>4</v>
      </c>
      <c r="T250" s="21">
        <v>0</v>
      </c>
      <c r="U250" s="163">
        <v>0</v>
      </c>
      <c r="V250" s="21">
        <v>0</v>
      </c>
      <c r="W250" s="21">
        <v>0</v>
      </c>
      <c r="X250" s="21">
        <v>0</v>
      </c>
      <c r="Y250" s="21">
        <v>0</v>
      </c>
      <c r="Z250" s="21">
        <v>0</v>
      </c>
      <c r="AA250" s="21">
        <v>0</v>
      </c>
      <c r="AB250" s="21">
        <v>0</v>
      </c>
      <c r="AC250" s="21">
        <v>0</v>
      </c>
      <c r="AD250" s="21">
        <v>0</v>
      </c>
      <c r="AG250" t="str">
        <f t="shared" si="54"/>
        <v/>
      </c>
    </row>
    <row r="251" spans="1:33" s="16" customFormat="1" outlineLevel="1" x14ac:dyDescent="0.3">
      <c r="A251" s="2" t="s">
        <v>162</v>
      </c>
      <c r="B251" s="2" t="s">
        <v>259</v>
      </c>
      <c r="C251" s="29" t="s">
        <v>679</v>
      </c>
      <c r="D251" s="29" t="s">
        <v>680</v>
      </c>
      <c r="E251" s="113">
        <v>45715</v>
      </c>
      <c r="F251" s="116">
        <v>45855</v>
      </c>
      <c r="G251" s="115">
        <v>47731</v>
      </c>
      <c r="H251" s="115">
        <v>47001</v>
      </c>
      <c r="I251" s="74"/>
      <c r="J251" s="84">
        <v>120250100</v>
      </c>
      <c r="K251" s="22" t="s">
        <v>661</v>
      </c>
      <c r="L251" s="10" t="s">
        <v>15</v>
      </c>
      <c r="M251" s="157">
        <v>60</v>
      </c>
      <c r="N251">
        <v>60</v>
      </c>
      <c r="O251">
        <v>60</v>
      </c>
      <c r="P251">
        <v>0</v>
      </c>
      <c r="Q251" s="163">
        <v>60</v>
      </c>
      <c r="R251" s="21">
        <v>60</v>
      </c>
      <c r="S251" s="21">
        <v>60</v>
      </c>
      <c r="T251" s="21">
        <v>0</v>
      </c>
      <c r="U251" s="163">
        <v>0</v>
      </c>
      <c r="V251" s="21">
        <v>0</v>
      </c>
      <c r="W251" s="21">
        <v>0</v>
      </c>
      <c r="X251" s="21">
        <v>0</v>
      </c>
      <c r="Y251" s="21">
        <v>0</v>
      </c>
      <c r="Z251" s="21">
        <v>0</v>
      </c>
      <c r="AA251" s="21">
        <v>0</v>
      </c>
      <c r="AB251" s="21">
        <v>0</v>
      </c>
      <c r="AC251" s="21">
        <v>0</v>
      </c>
      <c r="AD251" s="21">
        <v>0</v>
      </c>
      <c r="AG251" t="str">
        <f t="shared" si="54"/>
        <v/>
      </c>
    </row>
    <row r="252" spans="1:33" ht="15" customHeight="1" outlineLevel="1" x14ac:dyDescent="0.3">
      <c r="A252" s="2" t="s">
        <v>162</v>
      </c>
      <c r="B252" s="2" t="s">
        <v>259</v>
      </c>
      <c r="C252" s="29" t="s">
        <v>177</v>
      </c>
      <c r="D252" s="29" t="s">
        <v>178</v>
      </c>
      <c r="E252" s="113">
        <v>44343</v>
      </c>
      <c r="F252" s="116">
        <v>44441</v>
      </c>
      <c r="G252" s="115">
        <v>46241</v>
      </c>
      <c r="H252" s="115">
        <v>45572</v>
      </c>
      <c r="I252" s="75"/>
      <c r="J252" s="65">
        <v>620210150</v>
      </c>
      <c r="K252" s="3" t="s">
        <v>402</v>
      </c>
      <c r="L252" s="10" t="s">
        <v>15</v>
      </c>
      <c r="M252" s="157">
        <v>2</v>
      </c>
      <c r="N252">
        <v>2</v>
      </c>
      <c r="O252">
        <v>2</v>
      </c>
      <c r="P252">
        <v>0</v>
      </c>
      <c r="Q252" s="159">
        <v>2</v>
      </c>
      <c r="R252" s="9">
        <v>2</v>
      </c>
      <c r="S252" s="9">
        <v>2</v>
      </c>
      <c r="T252" s="9">
        <v>0</v>
      </c>
      <c r="U252" s="15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G252" t="str">
        <f t="shared" si="54"/>
        <v/>
      </c>
    </row>
    <row r="253" spans="1:33" ht="15" customHeight="1" outlineLevel="1" x14ac:dyDescent="0.3">
      <c r="A253" s="2" t="s">
        <v>162</v>
      </c>
      <c r="B253" s="2" t="s">
        <v>165</v>
      </c>
      <c r="C253" s="29" t="s">
        <v>333</v>
      </c>
      <c r="D253" s="29" t="s">
        <v>334</v>
      </c>
      <c r="E253" s="113">
        <v>44587</v>
      </c>
      <c r="F253" s="116">
        <v>44728</v>
      </c>
      <c r="G253" s="115">
        <v>46617</v>
      </c>
      <c r="H253" s="115">
        <v>45887</v>
      </c>
      <c r="I253" s="75"/>
      <c r="J253" s="65">
        <v>620220030</v>
      </c>
      <c r="K253" s="22" t="s">
        <v>425</v>
      </c>
      <c r="L253" s="10" t="s">
        <v>15</v>
      </c>
      <c r="M253" s="157">
        <v>2</v>
      </c>
      <c r="N253">
        <v>1</v>
      </c>
      <c r="O253">
        <v>1</v>
      </c>
      <c r="P253">
        <v>0</v>
      </c>
      <c r="Q253" s="163">
        <v>2</v>
      </c>
      <c r="R253" s="21">
        <v>1</v>
      </c>
      <c r="S253" s="21">
        <v>1</v>
      </c>
      <c r="T253" s="21">
        <v>0</v>
      </c>
      <c r="U253" s="163">
        <v>0</v>
      </c>
      <c r="V253" s="21">
        <v>0</v>
      </c>
      <c r="W253" s="21">
        <v>0</v>
      </c>
      <c r="X253" s="21">
        <v>0</v>
      </c>
      <c r="Y253" s="21">
        <v>0</v>
      </c>
      <c r="Z253" s="21">
        <v>0</v>
      </c>
      <c r="AA253" s="21">
        <v>0</v>
      </c>
      <c r="AB253" s="21">
        <v>0</v>
      </c>
      <c r="AC253" s="21">
        <v>0</v>
      </c>
      <c r="AD253" s="21">
        <v>0</v>
      </c>
      <c r="AG253" t="str">
        <f t="shared" si="54"/>
        <v/>
      </c>
    </row>
    <row r="254" spans="1:33" ht="15" customHeight="1" outlineLevel="1" x14ac:dyDescent="0.3">
      <c r="A254" s="2" t="s">
        <v>162</v>
      </c>
      <c r="B254" s="2" t="s">
        <v>165</v>
      </c>
      <c r="C254" s="29" t="s">
        <v>194</v>
      </c>
      <c r="D254" s="29" t="s">
        <v>195</v>
      </c>
      <c r="E254" s="113">
        <v>44872</v>
      </c>
      <c r="F254" s="116">
        <v>45001</v>
      </c>
      <c r="G254" s="115">
        <v>46884</v>
      </c>
      <c r="H254" s="115">
        <v>46153</v>
      </c>
      <c r="I254" s="75"/>
      <c r="J254" s="65">
        <v>620230030</v>
      </c>
      <c r="K254" s="3" t="s">
        <v>464</v>
      </c>
      <c r="L254" s="10" t="s">
        <v>15</v>
      </c>
      <c r="M254" s="157">
        <v>3</v>
      </c>
      <c r="N254">
        <v>2</v>
      </c>
      <c r="O254">
        <v>2</v>
      </c>
      <c r="P254">
        <v>0</v>
      </c>
      <c r="Q254" s="159">
        <v>3</v>
      </c>
      <c r="R254" s="9">
        <v>2</v>
      </c>
      <c r="S254" s="9">
        <v>2</v>
      </c>
      <c r="T254" s="9">
        <v>0</v>
      </c>
      <c r="U254" s="15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G254" t="str">
        <f t="shared" si="54"/>
        <v/>
      </c>
    </row>
    <row r="255" spans="1:33" ht="15" customHeight="1" outlineLevel="1" x14ac:dyDescent="0.3">
      <c r="A255" s="2" t="s">
        <v>162</v>
      </c>
      <c r="B255" s="2" t="s">
        <v>165</v>
      </c>
      <c r="C255" s="29" t="s">
        <v>192</v>
      </c>
      <c r="D255" s="29" t="s">
        <v>193</v>
      </c>
      <c r="E255" s="113">
        <v>45299</v>
      </c>
      <c r="F255" s="116">
        <v>45134</v>
      </c>
      <c r="G255" s="115">
        <v>47047</v>
      </c>
      <c r="H255" s="115">
        <v>46316</v>
      </c>
      <c r="I255" s="75"/>
      <c r="J255" s="65">
        <v>620230040</v>
      </c>
      <c r="K255" s="22" t="s">
        <v>530</v>
      </c>
      <c r="L255" s="10" t="s">
        <v>15</v>
      </c>
      <c r="M255" s="157">
        <v>2</v>
      </c>
      <c r="N255">
        <v>2</v>
      </c>
      <c r="O255">
        <v>2</v>
      </c>
      <c r="P255">
        <v>0</v>
      </c>
      <c r="Q255" s="159">
        <v>2</v>
      </c>
      <c r="R255" s="9">
        <v>2</v>
      </c>
      <c r="S255" s="9">
        <v>2</v>
      </c>
      <c r="T255" s="9">
        <v>0</v>
      </c>
      <c r="U255" s="15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G255" t="str">
        <f t="shared" si="54"/>
        <v/>
      </c>
    </row>
    <row r="256" spans="1:33" ht="15" customHeight="1" outlineLevel="1" x14ac:dyDescent="0.3">
      <c r="A256" s="2" t="s">
        <v>162</v>
      </c>
      <c r="B256" s="2" t="s">
        <v>186</v>
      </c>
      <c r="C256" s="65">
        <v>755</v>
      </c>
      <c r="D256" s="65">
        <v>164</v>
      </c>
      <c r="E256" s="113">
        <v>45503</v>
      </c>
      <c r="F256" s="116">
        <v>45470</v>
      </c>
      <c r="G256" s="115">
        <v>47356</v>
      </c>
      <c r="H256" s="115">
        <v>46625</v>
      </c>
      <c r="I256" s="75"/>
      <c r="J256" s="65">
        <v>620230100</v>
      </c>
      <c r="K256" s="22" t="s">
        <v>581</v>
      </c>
      <c r="L256" s="10" t="s">
        <v>15</v>
      </c>
      <c r="M256" s="157">
        <v>2</v>
      </c>
      <c r="N256">
        <v>2</v>
      </c>
      <c r="O256">
        <v>2</v>
      </c>
      <c r="P256">
        <v>0</v>
      </c>
      <c r="Q256" s="163">
        <v>2</v>
      </c>
      <c r="R256" s="21">
        <v>2</v>
      </c>
      <c r="S256" s="21">
        <v>2</v>
      </c>
      <c r="T256" s="21">
        <v>0</v>
      </c>
      <c r="U256" s="163">
        <v>0</v>
      </c>
      <c r="V256" s="21">
        <v>0</v>
      </c>
      <c r="W256" s="21">
        <v>0</v>
      </c>
      <c r="X256" s="21">
        <v>0</v>
      </c>
      <c r="Y256" s="21">
        <v>0</v>
      </c>
      <c r="Z256" s="21">
        <v>0</v>
      </c>
      <c r="AA256" s="21">
        <v>0</v>
      </c>
      <c r="AB256" s="21">
        <v>0</v>
      </c>
      <c r="AC256" s="21">
        <v>0</v>
      </c>
      <c r="AD256" s="21">
        <v>0</v>
      </c>
      <c r="AG256" t="str">
        <f t="shared" si="54"/>
        <v/>
      </c>
    </row>
    <row r="257" spans="1:33" ht="15" customHeight="1" outlineLevel="1" x14ac:dyDescent="0.3">
      <c r="A257" s="2" t="s">
        <v>162</v>
      </c>
      <c r="B257" s="2" t="s">
        <v>165</v>
      </c>
      <c r="C257" s="29" t="s">
        <v>557</v>
      </c>
      <c r="D257" s="29" t="s">
        <v>558</v>
      </c>
      <c r="E257" s="113">
        <v>45414</v>
      </c>
      <c r="F257" s="116">
        <v>45351</v>
      </c>
      <c r="G257" s="115">
        <v>47261</v>
      </c>
      <c r="H257" s="115">
        <v>46530</v>
      </c>
      <c r="I257" s="74"/>
      <c r="J257" s="65">
        <v>620230150</v>
      </c>
      <c r="K257" s="22" t="s">
        <v>556</v>
      </c>
      <c r="L257" s="10" t="s">
        <v>15</v>
      </c>
      <c r="M257" s="157">
        <v>3</v>
      </c>
      <c r="N257">
        <v>2</v>
      </c>
      <c r="O257">
        <v>2</v>
      </c>
      <c r="P257">
        <v>0</v>
      </c>
      <c r="Q257" s="159">
        <v>3</v>
      </c>
      <c r="R257" s="9">
        <v>2</v>
      </c>
      <c r="S257" s="9">
        <v>2</v>
      </c>
      <c r="T257" s="9">
        <v>0</v>
      </c>
      <c r="U257" s="15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G257" t="str">
        <f t="shared" si="54"/>
        <v/>
      </c>
    </row>
    <row r="258" spans="1:33" ht="15" customHeight="1" outlineLevel="1" x14ac:dyDescent="0.3">
      <c r="A258" s="2" t="s">
        <v>162</v>
      </c>
      <c r="B258" s="2" t="s">
        <v>259</v>
      </c>
      <c r="C258" s="29" t="s">
        <v>177</v>
      </c>
      <c r="D258" s="29" t="s">
        <v>178</v>
      </c>
      <c r="E258" s="113">
        <v>45685</v>
      </c>
      <c r="F258" s="116">
        <v>45645</v>
      </c>
      <c r="G258" s="115">
        <v>11006</v>
      </c>
      <c r="H258" s="115">
        <v>46800</v>
      </c>
      <c r="I258" s="74"/>
      <c r="J258" s="65">
        <v>620240010</v>
      </c>
      <c r="K258" s="3" t="s">
        <v>599</v>
      </c>
      <c r="L258" s="10" t="s">
        <v>15</v>
      </c>
      <c r="M258" s="157">
        <v>1</v>
      </c>
      <c r="N258">
        <v>1</v>
      </c>
      <c r="O258">
        <v>1</v>
      </c>
      <c r="P258">
        <v>0</v>
      </c>
      <c r="Q258" s="159">
        <v>1</v>
      </c>
      <c r="R258" s="9">
        <v>1</v>
      </c>
      <c r="S258" s="9">
        <v>1</v>
      </c>
      <c r="T258" s="9">
        <v>0</v>
      </c>
      <c r="U258" s="15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G258" t="str">
        <f t="shared" si="54"/>
        <v/>
      </c>
    </row>
    <row r="259" spans="1:33" ht="15" customHeight="1" outlineLevel="1" x14ac:dyDescent="0.3">
      <c r="A259" s="2" t="s">
        <v>162</v>
      </c>
      <c r="B259" s="2" t="s">
        <v>259</v>
      </c>
      <c r="C259" s="84" t="s">
        <v>199</v>
      </c>
      <c r="D259" s="84" t="s">
        <v>200</v>
      </c>
      <c r="E259" s="113">
        <v>45475</v>
      </c>
      <c r="F259" s="116">
        <v>45435</v>
      </c>
      <c r="G259" s="115">
        <v>47317</v>
      </c>
      <c r="H259" s="115">
        <v>46586</v>
      </c>
      <c r="I259" s="74"/>
      <c r="J259" s="65">
        <v>620240040</v>
      </c>
      <c r="K259" s="22" t="s">
        <v>578</v>
      </c>
      <c r="L259" s="10" t="s">
        <v>15</v>
      </c>
      <c r="M259" s="157">
        <v>3</v>
      </c>
      <c r="N259">
        <v>2</v>
      </c>
      <c r="O259">
        <v>2</v>
      </c>
      <c r="P259">
        <v>0</v>
      </c>
      <c r="Q259" s="163">
        <v>3</v>
      </c>
      <c r="R259" s="21">
        <v>2</v>
      </c>
      <c r="S259" s="21">
        <v>2</v>
      </c>
      <c r="T259" s="21">
        <v>0</v>
      </c>
      <c r="U259" s="163">
        <v>0</v>
      </c>
      <c r="V259" s="21">
        <v>0</v>
      </c>
      <c r="W259" s="21">
        <v>0</v>
      </c>
      <c r="X259" s="21">
        <v>0</v>
      </c>
      <c r="Y259" s="21">
        <v>0</v>
      </c>
      <c r="Z259" s="21">
        <v>0</v>
      </c>
      <c r="AA259" s="21">
        <v>0</v>
      </c>
      <c r="AB259" s="21">
        <v>0</v>
      </c>
      <c r="AC259" s="21">
        <v>0</v>
      </c>
      <c r="AD259" s="21">
        <v>0</v>
      </c>
      <c r="AG259" t="str">
        <f t="shared" si="54"/>
        <v/>
      </c>
    </row>
    <row r="260" spans="1:33" s="16" customFormat="1" outlineLevel="1" x14ac:dyDescent="0.3">
      <c r="A260" s="3" t="s">
        <v>162</v>
      </c>
      <c r="B260" s="31" t="s">
        <v>259</v>
      </c>
      <c r="C260" s="29" t="s">
        <v>175</v>
      </c>
      <c r="D260" s="29" t="s">
        <v>176</v>
      </c>
      <c r="E260" s="113">
        <v>45267</v>
      </c>
      <c r="F260" s="116">
        <v>45736</v>
      </c>
      <c r="G260" s="115">
        <v>11100</v>
      </c>
      <c r="H260" s="115">
        <v>46895</v>
      </c>
      <c r="I260" s="74"/>
      <c r="J260" s="84">
        <v>620240110</v>
      </c>
      <c r="K260" s="22" t="s">
        <v>636</v>
      </c>
      <c r="L260" s="10" t="s">
        <v>31</v>
      </c>
      <c r="M260" s="157">
        <v>1</v>
      </c>
      <c r="N260">
        <v>1</v>
      </c>
      <c r="O260">
        <v>1</v>
      </c>
      <c r="P260">
        <v>0</v>
      </c>
      <c r="Q260" s="163">
        <v>1</v>
      </c>
      <c r="R260" s="21">
        <v>1</v>
      </c>
      <c r="S260" s="21">
        <v>1</v>
      </c>
      <c r="T260" s="21">
        <v>0</v>
      </c>
      <c r="U260" s="163">
        <v>4600</v>
      </c>
      <c r="V260" s="21">
        <v>0</v>
      </c>
      <c r="W260" s="21">
        <v>0</v>
      </c>
      <c r="X260" s="21">
        <v>0</v>
      </c>
      <c r="Y260" s="21">
        <v>0</v>
      </c>
      <c r="Z260" s="21">
        <v>0</v>
      </c>
      <c r="AA260" s="21">
        <v>0</v>
      </c>
      <c r="AB260" s="9">
        <v>0</v>
      </c>
      <c r="AC260" s="21">
        <v>5</v>
      </c>
      <c r="AD260" s="21">
        <v>4600</v>
      </c>
      <c r="AG260" t="str">
        <f t="shared" si="54"/>
        <v/>
      </c>
    </row>
    <row r="261" spans="1:33" s="16" customFormat="1" outlineLevel="1" x14ac:dyDescent="0.3">
      <c r="A261" s="3" t="s">
        <v>162</v>
      </c>
      <c r="B261" s="31" t="s">
        <v>259</v>
      </c>
      <c r="C261" s="29" t="s">
        <v>177</v>
      </c>
      <c r="D261" s="29" t="s">
        <v>178</v>
      </c>
      <c r="E261" s="113">
        <v>45456</v>
      </c>
      <c r="F261" s="116">
        <v>45785</v>
      </c>
      <c r="G261" s="115">
        <v>47661</v>
      </c>
      <c r="H261" s="115">
        <v>46931</v>
      </c>
      <c r="I261" s="74"/>
      <c r="J261" s="84">
        <v>620240220</v>
      </c>
      <c r="K261" s="22" t="s">
        <v>663</v>
      </c>
      <c r="L261" s="10" t="s">
        <v>15</v>
      </c>
      <c r="M261" s="157">
        <v>2</v>
      </c>
      <c r="N261">
        <v>1</v>
      </c>
      <c r="O261">
        <v>1</v>
      </c>
      <c r="P261">
        <v>0</v>
      </c>
      <c r="Q261" s="163">
        <v>2</v>
      </c>
      <c r="R261" s="21">
        <v>1</v>
      </c>
      <c r="S261" s="21">
        <v>1</v>
      </c>
      <c r="T261" s="21">
        <v>0</v>
      </c>
      <c r="U261" s="163">
        <v>0</v>
      </c>
      <c r="V261" s="21">
        <v>0</v>
      </c>
      <c r="W261" s="21">
        <v>0</v>
      </c>
      <c r="X261" s="21">
        <v>0</v>
      </c>
      <c r="Y261" s="21">
        <v>0</v>
      </c>
      <c r="Z261" s="21">
        <v>0</v>
      </c>
      <c r="AA261" s="21">
        <v>0</v>
      </c>
      <c r="AB261" s="9">
        <v>0</v>
      </c>
      <c r="AC261" s="21">
        <v>0</v>
      </c>
      <c r="AD261" s="21">
        <v>0</v>
      </c>
      <c r="AG261" t="str">
        <f t="shared" si="54"/>
        <v/>
      </c>
    </row>
    <row r="262" spans="1:33" ht="15" customHeight="1" outlineLevel="1" x14ac:dyDescent="0.3">
      <c r="A262" s="2" t="s">
        <v>162</v>
      </c>
      <c r="B262" s="2" t="s">
        <v>259</v>
      </c>
      <c r="C262" s="29" t="s">
        <v>172</v>
      </c>
      <c r="D262" s="29" t="s">
        <v>173</v>
      </c>
      <c r="E262" s="113">
        <v>44638</v>
      </c>
      <c r="F262" s="116">
        <v>44910</v>
      </c>
      <c r="G262" s="115">
        <v>46758</v>
      </c>
      <c r="H262" s="115" t="s">
        <v>14</v>
      </c>
      <c r="I262" s="75"/>
      <c r="J262" s="65">
        <v>820220210</v>
      </c>
      <c r="K262" s="22" t="s">
        <v>444</v>
      </c>
      <c r="L262" s="10" t="s">
        <v>27</v>
      </c>
      <c r="M262" s="157">
        <v>0</v>
      </c>
      <c r="N262">
        <v>0</v>
      </c>
      <c r="O262">
        <v>0</v>
      </c>
      <c r="P262">
        <v>0</v>
      </c>
      <c r="Q262" s="159">
        <v>0</v>
      </c>
      <c r="R262" s="9">
        <v>0</v>
      </c>
      <c r="S262" s="9">
        <v>0</v>
      </c>
      <c r="T262" s="21">
        <v>0</v>
      </c>
      <c r="U262" s="163">
        <v>1</v>
      </c>
      <c r="V262" s="21">
        <v>1</v>
      </c>
      <c r="W262" s="21">
        <v>0</v>
      </c>
      <c r="X262" s="21">
        <v>0</v>
      </c>
      <c r="Y262" s="21">
        <v>0</v>
      </c>
      <c r="Z262" s="21">
        <v>0</v>
      </c>
      <c r="AA262" s="21">
        <v>0</v>
      </c>
      <c r="AB262" s="21">
        <v>0</v>
      </c>
      <c r="AC262" s="21">
        <v>0</v>
      </c>
      <c r="AD262" s="21">
        <v>1</v>
      </c>
      <c r="AG262" t="str">
        <f t="shared" si="54"/>
        <v/>
      </c>
    </row>
    <row r="263" spans="1:33" ht="15" customHeight="1" x14ac:dyDescent="0.3">
      <c r="A263" s="7"/>
      <c r="B263" s="7"/>
      <c r="C263" s="29"/>
      <c r="D263" s="29"/>
      <c r="E263" s="113"/>
      <c r="F263" s="133"/>
      <c r="G263" s="113"/>
      <c r="H263" s="113"/>
      <c r="I263" s="25"/>
      <c r="J263" s="32"/>
      <c r="K263" s="11" t="s">
        <v>162</v>
      </c>
      <c r="L263" s="13">
        <f>COUNTA(L227:L262)</f>
        <v>36</v>
      </c>
      <c r="M263" s="158">
        <f t="shared" ref="M263:AD263" si="55">SUM(M227:M262)</f>
        <v>1122</v>
      </c>
      <c r="N263" s="12">
        <f t="shared" si="55"/>
        <v>493</v>
      </c>
      <c r="O263" s="12">
        <f t="shared" si="55"/>
        <v>167</v>
      </c>
      <c r="P263" s="12">
        <f t="shared" si="55"/>
        <v>326</v>
      </c>
      <c r="Q263" s="158">
        <f t="shared" si="55"/>
        <v>1122</v>
      </c>
      <c r="R263" s="12">
        <f t="shared" si="55"/>
        <v>493</v>
      </c>
      <c r="S263" s="12">
        <f t="shared" si="55"/>
        <v>167</v>
      </c>
      <c r="T263" s="12">
        <f t="shared" si="55"/>
        <v>326</v>
      </c>
      <c r="U263" s="158">
        <f t="shared" si="55"/>
        <v>995679</v>
      </c>
      <c r="V263" s="12">
        <f t="shared" si="55"/>
        <v>382078</v>
      </c>
      <c r="W263" s="12">
        <f t="shared" si="55"/>
        <v>24</v>
      </c>
      <c r="X263" s="12">
        <f t="shared" si="55"/>
        <v>6000</v>
      </c>
      <c r="Y263" s="12">
        <f t="shared" si="55"/>
        <v>337</v>
      </c>
      <c r="Z263" s="12">
        <f t="shared" si="55"/>
        <v>135000</v>
      </c>
      <c r="AA263" s="12">
        <f t="shared" si="55"/>
        <v>0</v>
      </c>
      <c r="AB263" s="12">
        <f t="shared" si="55"/>
        <v>0</v>
      </c>
      <c r="AC263" s="12">
        <f t="shared" si="55"/>
        <v>15</v>
      </c>
      <c r="AD263" s="12">
        <f t="shared" si="55"/>
        <v>245678</v>
      </c>
      <c r="AG263" t="str">
        <f t="shared" si="54"/>
        <v/>
      </c>
    </row>
    <row r="264" spans="1:33" ht="15" customHeight="1" x14ac:dyDescent="0.3">
      <c r="A264" s="7"/>
      <c r="B264" s="7"/>
      <c r="C264" s="29"/>
      <c r="D264" s="29"/>
      <c r="E264" s="113"/>
      <c r="F264" s="133"/>
      <c r="G264" s="113"/>
      <c r="H264" s="113"/>
      <c r="I264" s="25"/>
      <c r="J264" s="32"/>
      <c r="K264" s="11"/>
      <c r="L264" s="13"/>
      <c r="M264" s="151"/>
      <c r="N264" s="13"/>
      <c r="O264" s="13"/>
      <c r="P264" s="13"/>
      <c r="Q264" s="158"/>
      <c r="R264" s="12"/>
      <c r="S264" s="12"/>
      <c r="T264" s="12"/>
      <c r="U264" s="158"/>
      <c r="V264" s="12"/>
      <c r="W264" s="12"/>
      <c r="X264" s="12"/>
      <c r="Y264" s="12"/>
      <c r="Z264" s="12"/>
      <c r="AA264" s="12"/>
      <c r="AB264" s="12"/>
      <c r="AC264" s="12"/>
      <c r="AD264" s="12"/>
      <c r="AG264" t="str">
        <f t="shared" si="54"/>
        <v/>
      </c>
    </row>
    <row r="265" spans="1:33" ht="15" customHeight="1" outlineLevel="1" x14ac:dyDescent="0.3">
      <c r="A265" s="7"/>
      <c r="B265" s="7"/>
      <c r="C265" s="29"/>
      <c r="D265" s="29"/>
      <c r="E265" s="113"/>
      <c r="F265" s="133"/>
      <c r="G265" s="113"/>
      <c r="H265" s="113"/>
      <c r="I265" s="25"/>
      <c r="J265" s="62" t="s">
        <v>11</v>
      </c>
      <c r="K265" s="8" t="s">
        <v>12</v>
      </c>
      <c r="L265" s="13"/>
      <c r="M265" s="151"/>
      <c r="N265" s="13"/>
      <c r="O265" s="13"/>
      <c r="P265" s="13"/>
      <c r="Q265" s="158"/>
      <c r="R265" s="12"/>
      <c r="S265" s="12"/>
      <c r="T265" s="12"/>
      <c r="U265" s="158"/>
      <c r="V265" s="12"/>
      <c r="W265" s="12"/>
      <c r="X265" s="12"/>
      <c r="Y265" s="12"/>
      <c r="Z265" s="12"/>
      <c r="AA265" s="12"/>
      <c r="AB265" s="12"/>
      <c r="AC265" s="12"/>
      <c r="AD265" s="12"/>
      <c r="AG265" t="str">
        <f t="shared" si="54"/>
        <v/>
      </c>
    </row>
    <row r="266" spans="1:33" ht="15" customHeight="1" outlineLevel="1" x14ac:dyDescent="0.3">
      <c r="A266" s="2" t="s">
        <v>142</v>
      </c>
      <c r="B266" s="2" t="s">
        <v>143</v>
      </c>
      <c r="C266" s="29" t="s">
        <v>146</v>
      </c>
      <c r="D266" s="29" t="s">
        <v>147</v>
      </c>
      <c r="E266" s="113">
        <v>35923</v>
      </c>
      <c r="F266" s="116">
        <v>40591</v>
      </c>
      <c r="G266" s="132">
        <v>46111</v>
      </c>
      <c r="H266" s="132">
        <v>46829</v>
      </c>
      <c r="I266" s="85"/>
      <c r="J266" s="29" t="s">
        <v>476</v>
      </c>
      <c r="K266" s="3" t="s">
        <v>148</v>
      </c>
      <c r="L266" s="10" t="s">
        <v>31</v>
      </c>
      <c r="M266" s="157">
        <v>1212</v>
      </c>
      <c r="N266">
        <v>806</v>
      </c>
      <c r="O266">
        <v>0</v>
      </c>
      <c r="P266">
        <v>806</v>
      </c>
      <c r="Q266" s="159">
        <v>1250</v>
      </c>
      <c r="R266" s="9">
        <v>844</v>
      </c>
      <c r="S266" s="9">
        <v>0</v>
      </c>
      <c r="T266" s="9">
        <v>844</v>
      </c>
      <c r="U266" s="159">
        <v>1079900</v>
      </c>
      <c r="V266" s="9">
        <v>1079899</v>
      </c>
      <c r="W266" s="9">
        <v>2200</v>
      </c>
      <c r="X266" s="9">
        <v>549900</v>
      </c>
      <c r="Y266" s="9">
        <v>1105</v>
      </c>
      <c r="Z266" s="9">
        <v>500000</v>
      </c>
      <c r="AA266" s="9">
        <v>0</v>
      </c>
      <c r="AB266" s="9">
        <v>0</v>
      </c>
      <c r="AC266" s="9">
        <v>0</v>
      </c>
      <c r="AD266" s="9">
        <v>29999</v>
      </c>
      <c r="AG266" t="str">
        <f t="shared" si="54"/>
        <v/>
      </c>
    </row>
    <row r="267" spans="1:33" ht="15" customHeight="1" outlineLevel="1" x14ac:dyDescent="0.3">
      <c r="A267" s="2" t="s">
        <v>142</v>
      </c>
      <c r="B267" s="2" t="s">
        <v>143</v>
      </c>
      <c r="C267" s="29" t="s">
        <v>144</v>
      </c>
      <c r="D267" s="29" t="s">
        <v>145</v>
      </c>
      <c r="E267" s="113">
        <v>44447</v>
      </c>
      <c r="F267" s="116">
        <v>44616</v>
      </c>
      <c r="G267" s="132" t="s">
        <v>14</v>
      </c>
      <c r="H267" s="133" t="s">
        <v>14</v>
      </c>
      <c r="I267" s="25"/>
      <c r="J267" s="29" t="s">
        <v>622</v>
      </c>
      <c r="K267" s="3" t="s">
        <v>369</v>
      </c>
      <c r="L267" s="10" t="s">
        <v>31</v>
      </c>
      <c r="M267" s="157">
        <v>717</v>
      </c>
      <c r="N267">
        <v>717</v>
      </c>
      <c r="O267">
        <v>0</v>
      </c>
      <c r="P267">
        <v>717</v>
      </c>
      <c r="Q267" s="159">
        <v>717</v>
      </c>
      <c r="R267" s="9">
        <v>717</v>
      </c>
      <c r="S267" s="9">
        <v>0</v>
      </c>
      <c r="T267" s="9">
        <v>717</v>
      </c>
      <c r="U267" s="159">
        <v>2063302</v>
      </c>
      <c r="V267" s="9">
        <v>296125</v>
      </c>
      <c r="W267" s="9">
        <v>0</v>
      </c>
      <c r="X267" s="9">
        <v>0</v>
      </c>
      <c r="Y267" s="9">
        <v>740</v>
      </c>
      <c r="Z267" s="9">
        <v>296125</v>
      </c>
      <c r="AA267" s="9">
        <v>0</v>
      </c>
      <c r="AB267" s="9">
        <v>0</v>
      </c>
      <c r="AC267" s="9">
        <v>0</v>
      </c>
      <c r="AD267" s="9">
        <v>0</v>
      </c>
      <c r="AG267" t="str">
        <f t="shared" si="54"/>
        <v/>
      </c>
    </row>
    <row r="268" spans="1:33" ht="15" customHeight="1" outlineLevel="1" x14ac:dyDescent="0.3">
      <c r="A268" s="2" t="s">
        <v>142</v>
      </c>
      <c r="B268" s="2" t="s">
        <v>143</v>
      </c>
      <c r="C268" s="29" t="s">
        <v>146</v>
      </c>
      <c r="D268" s="29" t="s">
        <v>147</v>
      </c>
      <c r="E268" s="113">
        <v>44111</v>
      </c>
      <c r="F268" s="116">
        <v>44378</v>
      </c>
      <c r="G268" s="115">
        <v>11531</v>
      </c>
      <c r="H268" s="115">
        <v>45531</v>
      </c>
      <c r="I268" s="75"/>
      <c r="J268" s="65">
        <v>120210040</v>
      </c>
      <c r="K268" s="3" t="s">
        <v>392</v>
      </c>
      <c r="L268" s="10" t="s">
        <v>31</v>
      </c>
      <c r="M268" s="157">
        <v>0</v>
      </c>
      <c r="N268">
        <v>0</v>
      </c>
      <c r="O268">
        <v>0</v>
      </c>
      <c r="P268">
        <v>0</v>
      </c>
      <c r="Q268" s="159">
        <v>1300</v>
      </c>
      <c r="R268" s="9">
        <v>788</v>
      </c>
      <c r="S268" s="9">
        <v>0</v>
      </c>
      <c r="T268" s="9">
        <v>788</v>
      </c>
      <c r="U268" s="159">
        <v>5560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G268" t="str">
        <f t="shared" si="54"/>
        <v/>
      </c>
    </row>
    <row r="269" spans="1:33" s="33" customFormat="1" outlineLevel="1" x14ac:dyDescent="0.3">
      <c r="A269" s="2" t="s">
        <v>597</v>
      </c>
      <c r="B269" s="2" t="s">
        <v>143</v>
      </c>
      <c r="C269" s="29">
        <v>702</v>
      </c>
      <c r="D269" s="29">
        <v>130</v>
      </c>
      <c r="E269" s="113">
        <v>45488</v>
      </c>
      <c r="F269" s="116">
        <v>45673</v>
      </c>
      <c r="G269" s="115">
        <v>11031</v>
      </c>
      <c r="H269" s="115">
        <v>46826</v>
      </c>
      <c r="J269" s="84" t="s">
        <v>637</v>
      </c>
      <c r="K269" s="22" t="s">
        <v>638</v>
      </c>
      <c r="L269" s="10" t="s">
        <v>15</v>
      </c>
      <c r="M269" s="157">
        <v>386</v>
      </c>
      <c r="N269">
        <v>386</v>
      </c>
      <c r="O269">
        <v>0</v>
      </c>
      <c r="P269">
        <v>386</v>
      </c>
      <c r="Q269" s="164">
        <v>386</v>
      </c>
      <c r="R269" s="106">
        <v>386</v>
      </c>
      <c r="S269" s="106">
        <v>0</v>
      </c>
      <c r="T269" s="106">
        <v>386</v>
      </c>
      <c r="U269" s="164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G269" t="str">
        <f t="shared" si="54"/>
        <v/>
      </c>
    </row>
    <row r="270" spans="1:33" ht="15" customHeight="1" x14ac:dyDescent="0.3">
      <c r="A270" s="7"/>
      <c r="B270" s="7"/>
      <c r="C270" s="29"/>
      <c r="D270" s="29"/>
      <c r="E270" s="113"/>
      <c r="F270" s="133"/>
      <c r="G270" s="113"/>
      <c r="H270" s="113"/>
      <c r="I270" s="25"/>
      <c r="J270" s="32"/>
      <c r="K270" s="11" t="s">
        <v>597</v>
      </c>
      <c r="L270" s="13">
        <f>COUNTA(L266:L269)</f>
        <v>4</v>
      </c>
      <c r="M270" s="158">
        <f t="shared" ref="M270:AD270" si="56">SUM(M266:M269)</f>
        <v>2315</v>
      </c>
      <c r="N270" s="12">
        <f t="shared" si="56"/>
        <v>1909</v>
      </c>
      <c r="O270" s="12">
        <f t="shared" si="56"/>
        <v>0</v>
      </c>
      <c r="P270" s="12">
        <f t="shared" si="56"/>
        <v>1909</v>
      </c>
      <c r="Q270" s="158">
        <f t="shared" si="56"/>
        <v>3653</v>
      </c>
      <c r="R270" s="12">
        <f t="shared" si="56"/>
        <v>2735</v>
      </c>
      <c r="S270" s="12">
        <f t="shared" si="56"/>
        <v>0</v>
      </c>
      <c r="T270" s="12">
        <f t="shared" si="56"/>
        <v>2735</v>
      </c>
      <c r="U270" s="158">
        <f t="shared" si="56"/>
        <v>3148762</v>
      </c>
      <c r="V270" s="12">
        <f t="shared" si="56"/>
        <v>1376024</v>
      </c>
      <c r="W270" s="12">
        <f t="shared" si="56"/>
        <v>2200</v>
      </c>
      <c r="X270" s="12">
        <f t="shared" si="56"/>
        <v>549900</v>
      </c>
      <c r="Y270" s="12">
        <f t="shared" si="56"/>
        <v>1845</v>
      </c>
      <c r="Z270" s="12">
        <f t="shared" si="56"/>
        <v>796125</v>
      </c>
      <c r="AA270" s="12">
        <f t="shared" si="56"/>
        <v>0</v>
      </c>
      <c r="AB270" s="12">
        <f t="shared" si="56"/>
        <v>0</v>
      </c>
      <c r="AC270" s="12">
        <f t="shared" si="56"/>
        <v>0</v>
      </c>
      <c r="AD270" s="12">
        <f t="shared" si="56"/>
        <v>29999</v>
      </c>
      <c r="AG270" t="str">
        <f t="shared" si="54"/>
        <v/>
      </c>
    </row>
    <row r="271" spans="1:33" ht="15" customHeight="1" x14ac:dyDescent="0.3">
      <c r="A271" s="7"/>
      <c r="B271" s="7"/>
      <c r="C271" s="29"/>
      <c r="D271" s="29"/>
      <c r="E271" s="117"/>
      <c r="F271" s="117"/>
      <c r="G271" s="113"/>
      <c r="H271" s="113"/>
      <c r="I271" s="25"/>
      <c r="J271" s="32"/>
      <c r="K271" s="11"/>
      <c r="L271" s="13"/>
      <c r="M271" s="151"/>
      <c r="N271" s="13"/>
      <c r="O271" s="13"/>
      <c r="P271" s="13"/>
      <c r="Q271" s="158"/>
      <c r="R271" s="12"/>
      <c r="S271" s="12"/>
      <c r="T271" s="12"/>
      <c r="U271" s="158"/>
      <c r="V271" s="12"/>
      <c r="W271" s="12"/>
      <c r="X271" s="12"/>
      <c r="Y271" s="12"/>
      <c r="Z271" s="12"/>
      <c r="AA271" s="12"/>
      <c r="AB271" s="12"/>
      <c r="AC271" s="12"/>
      <c r="AD271" s="12"/>
      <c r="AG271" t="str">
        <f t="shared" si="54"/>
        <v/>
      </c>
    </row>
    <row r="272" spans="1:33" ht="15" customHeight="1" outlineLevel="1" x14ac:dyDescent="0.3">
      <c r="A272" s="33"/>
      <c r="B272" s="33"/>
      <c r="C272" s="33"/>
      <c r="D272" s="33"/>
      <c r="E272" s="133"/>
      <c r="F272" s="133"/>
      <c r="G272" s="133"/>
      <c r="H272" s="133"/>
      <c r="I272" s="94"/>
      <c r="J272" s="62" t="s">
        <v>11</v>
      </c>
      <c r="K272" s="8" t="s">
        <v>12</v>
      </c>
      <c r="L272" s="14"/>
      <c r="M272" s="149"/>
      <c r="N272" s="14"/>
      <c r="O272" s="14"/>
      <c r="P272" s="14"/>
      <c r="Q272" s="159"/>
      <c r="R272" s="9"/>
      <c r="S272" s="9"/>
      <c r="T272" s="9"/>
      <c r="U272" s="159"/>
      <c r="V272" s="9"/>
      <c r="W272" s="9"/>
      <c r="X272" s="9"/>
      <c r="Y272" s="9"/>
      <c r="Z272" s="9"/>
      <c r="AA272" s="9"/>
      <c r="AB272" s="9"/>
      <c r="AC272" s="9"/>
      <c r="AD272" s="106"/>
      <c r="AG272" t="str">
        <f t="shared" si="54"/>
        <v/>
      </c>
    </row>
    <row r="273" spans="1:33" ht="15" customHeight="1" outlineLevel="1" x14ac:dyDescent="0.3">
      <c r="A273" s="2" t="s">
        <v>204</v>
      </c>
      <c r="B273" s="2" t="s">
        <v>24</v>
      </c>
      <c r="C273" s="29" t="s">
        <v>207</v>
      </c>
      <c r="D273" s="29" t="s">
        <v>208</v>
      </c>
      <c r="E273" s="113">
        <v>45463</v>
      </c>
      <c r="F273" s="116">
        <v>45589</v>
      </c>
      <c r="G273" s="115">
        <v>47457</v>
      </c>
      <c r="H273" s="115" t="s">
        <v>14</v>
      </c>
      <c r="I273" s="74"/>
      <c r="J273" s="65" t="s">
        <v>601</v>
      </c>
      <c r="K273" s="3" t="s">
        <v>602</v>
      </c>
      <c r="L273" s="10" t="s">
        <v>15</v>
      </c>
      <c r="M273" s="157">
        <v>27</v>
      </c>
      <c r="N273">
        <v>4</v>
      </c>
      <c r="O273">
        <v>4</v>
      </c>
      <c r="P273">
        <v>0</v>
      </c>
      <c r="Q273" s="159">
        <v>27</v>
      </c>
      <c r="R273" s="9">
        <v>4</v>
      </c>
      <c r="S273" s="9">
        <v>4</v>
      </c>
      <c r="T273" s="9">
        <v>0</v>
      </c>
      <c r="U273" s="15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G273" t="str">
        <f t="shared" si="54"/>
        <v/>
      </c>
    </row>
    <row r="274" spans="1:33" ht="15" customHeight="1" outlineLevel="1" x14ac:dyDescent="0.3">
      <c r="A274" s="2" t="s">
        <v>204</v>
      </c>
      <c r="B274" s="2" t="s">
        <v>150</v>
      </c>
      <c r="C274" s="29" t="s">
        <v>154</v>
      </c>
      <c r="D274" s="29" t="s">
        <v>155</v>
      </c>
      <c r="E274" s="113">
        <v>34669</v>
      </c>
      <c r="F274" s="113">
        <v>35236</v>
      </c>
      <c r="G274" s="134" t="s">
        <v>14</v>
      </c>
      <c r="H274" s="134">
        <v>36365</v>
      </c>
      <c r="I274" s="101">
        <v>20551</v>
      </c>
      <c r="J274" s="29">
        <v>119950450</v>
      </c>
      <c r="K274" s="3" t="s">
        <v>258</v>
      </c>
      <c r="L274" s="10" t="s">
        <v>15</v>
      </c>
      <c r="M274" s="157">
        <v>1</v>
      </c>
      <c r="N274">
        <v>1</v>
      </c>
      <c r="O274">
        <v>1</v>
      </c>
      <c r="P274">
        <v>0</v>
      </c>
      <c r="Q274" s="159">
        <v>1</v>
      </c>
      <c r="R274" s="9">
        <v>1</v>
      </c>
      <c r="S274" s="9">
        <v>1</v>
      </c>
      <c r="T274" s="9">
        <v>0</v>
      </c>
      <c r="U274" s="15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G274" t="str">
        <f t="shared" si="54"/>
        <v/>
      </c>
    </row>
    <row r="275" spans="1:33" ht="15" customHeight="1" outlineLevel="1" x14ac:dyDescent="0.3">
      <c r="A275" s="2" t="s">
        <v>204</v>
      </c>
      <c r="B275" s="2" t="s">
        <v>257</v>
      </c>
      <c r="C275" s="29" t="s">
        <v>207</v>
      </c>
      <c r="D275" s="29" t="s">
        <v>208</v>
      </c>
      <c r="E275" s="113">
        <v>35509</v>
      </c>
      <c r="F275" s="113">
        <v>35572</v>
      </c>
      <c r="G275" s="134" t="s">
        <v>14</v>
      </c>
      <c r="H275" s="134" t="s">
        <v>14</v>
      </c>
      <c r="I275" s="101">
        <v>20873</v>
      </c>
      <c r="J275" s="29">
        <v>119970760</v>
      </c>
      <c r="K275" s="3" t="s">
        <v>209</v>
      </c>
      <c r="L275" s="10" t="s">
        <v>15</v>
      </c>
      <c r="M275" s="157">
        <v>3</v>
      </c>
      <c r="N275">
        <v>2</v>
      </c>
      <c r="O275">
        <v>2</v>
      </c>
      <c r="P275">
        <v>0</v>
      </c>
      <c r="Q275" s="159">
        <v>3</v>
      </c>
      <c r="R275" s="9">
        <v>2</v>
      </c>
      <c r="S275" s="9">
        <v>2</v>
      </c>
      <c r="T275" s="9">
        <v>0</v>
      </c>
      <c r="U275" s="15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G275" t="str">
        <f t="shared" si="54"/>
        <v/>
      </c>
    </row>
    <row r="276" spans="1:33" ht="15" customHeight="1" outlineLevel="1" x14ac:dyDescent="0.3">
      <c r="A276" s="2" t="s">
        <v>204</v>
      </c>
      <c r="B276" s="2" t="s">
        <v>257</v>
      </c>
      <c r="C276" s="29" t="s">
        <v>67</v>
      </c>
      <c r="D276" s="29" t="s">
        <v>68</v>
      </c>
      <c r="E276" s="113">
        <v>36474</v>
      </c>
      <c r="F276" s="113">
        <v>36552</v>
      </c>
      <c r="G276" s="134" t="s">
        <v>14</v>
      </c>
      <c r="H276" s="134">
        <v>37714</v>
      </c>
      <c r="I276" s="101">
        <v>22284</v>
      </c>
      <c r="J276" s="29">
        <v>120000430</v>
      </c>
      <c r="K276" s="3" t="s">
        <v>210</v>
      </c>
      <c r="L276" s="10" t="s">
        <v>15</v>
      </c>
      <c r="M276" s="157">
        <v>3</v>
      </c>
      <c r="N276">
        <v>3</v>
      </c>
      <c r="O276">
        <v>3</v>
      </c>
      <c r="P276">
        <v>0</v>
      </c>
      <c r="Q276" s="159">
        <v>3</v>
      </c>
      <c r="R276" s="9">
        <v>3</v>
      </c>
      <c r="S276" s="9">
        <v>3</v>
      </c>
      <c r="T276" s="9">
        <v>0</v>
      </c>
      <c r="U276" s="15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G276" t="str">
        <f t="shared" si="54"/>
        <v/>
      </c>
    </row>
    <row r="277" spans="1:33" ht="15" customHeight="1" outlineLevel="1" x14ac:dyDescent="0.3">
      <c r="A277" s="2" t="s">
        <v>204</v>
      </c>
      <c r="B277" s="2" t="s">
        <v>257</v>
      </c>
      <c r="C277" s="29" t="s">
        <v>67</v>
      </c>
      <c r="D277" s="29" t="s">
        <v>68</v>
      </c>
      <c r="E277" s="113">
        <v>40029</v>
      </c>
      <c r="F277" s="113">
        <v>40619</v>
      </c>
      <c r="G277" s="134" t="s">
        <v>14</v>
      </c>
      <c r="H277" s="134">
        <v>44770</v>
      </c>
      <c r="I277" s="101">
        <v>25611</v>
      </c>
      <c r="J277" s="29">
        <v>120100050</v>
      </c>
      <c r="K277" s="3" t="s">
        <v>210</v>
      </c>
      <c r="L277" s="10" t="s">
        <v>15</v>
      </c>
      <c r="M277" s="157">
        <v>1</v>
      </c>
      <c r="N277">
        <v>1</v>
      </c>
      <c r="O277">
        <v>1</v>
      </c>
      <c r="P277">
        <v>0</v>
      </c>
      <c r="Q277" s="159">
        <v>1</v>
      </c>
      <c r="R277" s="9">
        <v>1</v>
      </c>
      <c r="S277" s="9">
        <v>1</v>
      </c>
      <c r="T277" s="9">
        <v>0</v>
      </c>
      <c r="U277" s="15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G277" t="str">
        <f t="shared" si="54"/>
        <v/>
      </c>
    </row>
    <row r="278" spans="1:33" ht="15" customHeight="1" outlineLevel="1" x14ac:dyDescent="0.3">
      <c r="A278" s="2" t="s">
        <v>204</v>
      </c>
      <c r="B278" s="2" t="s">
        <v>257</v>
      </c>
      <c r="C278" s="29" t="s">
        <v>205</v>
      </c>
      <c r="D278" s="29" t="s">
        <v>206</v>
      </c>
      <c r="E278" s="116">
        <v>42320</v>
      </c>
      <c r="F278" s="116">
        <v>42761</v>
      </c>
      <c r="G278" s="116" t="s">
        <v>14</v>
      </c>
      <c r="H278" s="116">
        <v>45323</v>
      </c>
      <c r="I278" s="64">
        <v>25612</v>
      </c>
      <c r="J278" s="29">
        <v>120160090</v>
      </c>
      <c r="K278" s="19" t="s">
        <v>290</v>
      </c>
      <c r="L278" s="10" t="s">
        <v>27</v>
      </c>
      <c r="M278" s="157">
        <v>0</v>
      </c>
      <c r="N278">
        <v>0</v>
      </c>
      <c r="O278">
        <v>0</v>
      </c>
      <c r="P278">
        <v>0</v>
      </c>
      <c r="Q278" s="159">
        <v>0</v>
      </c>
      <c r="R278" s="9">
        <v>0</v>
      </c>
      <c r="S278" s="9">
        <v>0</v>
      </c>
      <c r="T278" s="9">
        <v>0</v>
      </c>
      <c r="U278" s="159">
        <v>40000</v>
      </c>
      <c r="V278" s="9">
        <v>40000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5</v>
      </c>
      <c r="AD278" s="9">
        <v>40000</v>
      </c>
      <c r="AG278" t="str">
        <f t="shared" ref="AG278" si="57">IF(NOT(SUM(S278:T278))=R278,"Error", "")</f>
        <v/>
      </c>
    </row>
    <row r="279" spans="1:33" ht="15" customHeight="1" outlineLevel="1" x14ac:dyDescent="0.3">
      <c r="A279" s="2" t="s">
        <v>204</v>
      </c>
      <c r="B279" s="2" t="s">
        <v>257</v>
      </c>
      <c r="C279" s="29" t="s">
        <v>67</v>
      </c>
      <c r="D279" s="29" t="s">
        <v>68</v>
      </c>
      <c r="E279" s="116">
        <v>45384</v>
      </c>
      <c r="F279" s="116">
        <v>46086</v>
      </c>
      <c r="G279" s="116">
        <v>47965</v>
      </c>
      <c r="H279" s="116">
        <v>47235</v>
      </c>
      <c r="I279" s="64"/>
      <c r="J279" s="65" t="s">
        <v>778</v>
      </c>
      <c r="K279" s="11" t="s">
        <v>779</v>
      </c>
      <c r="L279" s="10" t="s">
        <v>31</v>
      </c>
      <c r="M279" s="157">
        <v>1</v>
      </c>
      <c r="N279">
        <v>1</v>
      </c>
      <c r="O279">
        <v>1</v>
      </c>
      <c r="P279">
        <v>0</v>
      </c>
      <c r="Q279" s="159">
        <v>1</v>
      </c>
      <c r="R279" s="9">
        <v>1</v>
      </c>
      <c r="S279" s="9">
        <v>1</v>
      </c>
      <c r="T279" s="9">
        <v>0</v>
      </c>
      <c r="U279" s="159">
        <v>26446</v>
      </c>
      <c r="V279" s="9">
        <v>26446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37</v>
      </c>
      <c r="AD279" s="9">
        <v>26446</v>
      </c>
      <c r="AG279" t="str">
        <f t="shared" si="54"/>
        <v/>
      </c>
    </row>
    <row r="280" spans="1:33" ht="15" customHeight="1" x14ac:dyDescent="0.3">
      <c r="A280" s="7"/>
      <c r="B280" s="7"/>
      <c r="C280" s="29"/>
      <c r="D280" s="29"/>
      <c r="E280" s="117"/>
      <c r="F280" s="117"/>
      <c r="G280" s="113"/>
      <c r="H280" s="113"/>
      <c r="I280" s="25"/>
      <c r="J280" s="32"/>
      <c r="K280" s="11" t="s">
        <v>204</v>
      </c>
      <c r="L280" s="13">
        <f>COUNTA(L273:L279)</f>
        <v>7</v>
      </c>
      <c r="M280" s="158">
        <f t="shared" ref="M280:AD280" si="58">SUM(M273:M279)</f>
        <v>36</v>
      </c>
      <c r="N280" s="12">
        <f t="shared" si="58"/>
        <v>12</v>
      </c>
      <c r="O280" s="12">
        <f t="shared" si="58"/>
        <v>12</v>
      </c>
      <c r="P280" s="12">
        <f t="shared" si="58"/>
        <v>0</v>
      </c>
      <c r="Q280" s="158">
        <f t="shared" si="58"/>
        <v>36</v>
      </c>
      <c r="R280" s="12">
        <f t="shared" si="58"/>
        <v>12</v>
      </c>
      <c r="S280" s="12">
        <f t="shared" si="58"/>
        <v>12</v>
      </c>
      <c r="T280" s="12">
        <f t="shared" si="58"/>
        <v>0</v>
      </c>
      <c r="U280" s="158">
        <f t="shared" si="58"/>
        <v>66446</v>
      </c>
      <c r="V280" s="12">
        <f t="shared" si="58"/>
        <v>66446</v>
      </c>
      <c r="W280" s="12">
        <f t="shared" si="58"/>
        <v>0</v>
      </c>
      <c r="X280" s="12">
        <f t="shared" si="58"/>
        <v>0</v>
      </c>
      <c r="Y280" s="12">
        <f t="shared" si="58"/>
        <v>0</v>
      </c>
      <c r="Z280" s="12">
        <f t="shared" si="58"/>
        <v>0</v>
      </c>
      <c r="AA280" s="12">
        <f t="shared" si="58"/>
        <v>0</v>
      </c>
      <c r="AB280" s="12">
        <f t="shared" si="58"/>
        <v>0</v>
      </c>
      <c r="AC280" s="12">
        <f t="shared" si="58"/>
        <v>42</v>
      </c>
      <c r="AD280" s="12">
        <f t="shared" si="58"/>
        <v>66446</v>
      </c>
      <c r="AG280" t="str">
        <f t="shared" si="54"/>
        <v/>
      </c>
    </row>
    <row r="281" spans="1:33" ht="15" customHeight="1" x14ac:dyDescent="0.3">
      <c r="A281" s="7"/>
      <c r="B281" s="7"/>
      <c r="C281" s="29"/>
      <c r="D281" s="29"/>
      <c r="E281" s="117"/>
      <c r="F281" s="117"/>
      <c r="G281" s="113"/>
      <c r="H281" s="113"/>
      <c r="I281" s="25"/>
      <c r="J281" s="32"/>
      <c r="K281" s="11"/>
      <c r="L281" s="13"/>
      <c r="M281" s="151"/>
      <c r="N281" s="13"/>
      <c r="O281" s="13"/>
      <c r="P281" s="13"/>
      <c r="Q281" s="158"/>
      <c r="R281" s="12"/>
      <c r="S281" s="12"/>
      <c r="T281" s="12"/>
      <c r="U281" s="158"/>
      <c r="V281" s="12"/>
      <c r="W281" s="12"/>
      <c r="X281" s="12"/>
      <c r="Y281" s="12"/>
      <c r="Z281" s="12"/>
      <c r="AA281" s="12"/>
      <c r="AB281" s="12"/>
      <c r="AC281" s="12"/>
      <c r="AD281" s="12"/>
      <c r="AG281" t="str">
        <f t="shared" si="54"/>
        <v/>
      </c>
    </row>
    <row r="282" spans="1:33" ht="15" customHeight="1" outlineLevel="1" x14ac:dyDescent="0.3">
      <c r="A282" s="7"/>
      <c r="B282" s="7"/>
      <c r="C282" s="29"/>
      <c r="D282" s="29"/>
      <c r="E282" s="117"/>
      <c r="F282" s="117"/>
      <c r="G282" s="113"/>
      <c r="H282" s="113"/>
      <c r="I282" s="25"/>
      <c r="J282" s="62" t="s">
        <v>11</v>
      </c>
      <c r="K282" s="8" t="s">
        <v>12</v>
      </c>
      <c r="L282" s="13"/>
      <c r="M282" s="151"/>
      <c r="N282" s="13"/>
      <c r="O282" s="13"/>
      <c r="P282" s="13"/>
      <c r="Q282" s="158"/>
      <c r="R282" s="12"/>
      <c r="S282" s="12"/>
      <c r="T282" s="12"/>
      <c r="U282" s="158"/>
      <c r="V282" s="12"/>
      <c r="W282" s="12"/>
      <c r="X282" s="12"/>
      <c r="Y282" s="12"/>
      <c r="Z282" s="12"/>
      <c r="AA282" s="12"/>
      <c r="AB282" s="12"/>
      <c r="AC282" s="12"/>
      <c r="AD282" s="12"/>
      <c r="AG282" t="str">
        <f t="shared" si="54"/>
        <v/>
      </c>
    </row>
    <row r="283" spans="1:33" s="33" customFormat="1" ht="15" customHeight="1" outlineLevel="1" x14ac:dyDescent="0.3">
      <c r="A283" s="2" t="s">
        <v>204</v>
      </c>
      <c r="B283" s="2" t="s">
        <v>24</v>
      </c>
      <c r="C283" s="29" t="s">
        <v>207</v>
      </c>
      <c r="D283" s="29" t="s">
        <v>208</v>
      </c>
      <c r="E283" s="113">
        <v>44888</v>
      </c>
      <c r="F283" s="116">
        <v>45043</v>
      </c>
      <c r="G283" s="115">
        <v>48761</v>
      </c>
      <c r="H283" s="115" t="s">
        <v>14</v>
      </c>
      <c r="I283" s="75"/>
      <c r="J283" s="65" t="s">
        <v>504</v>
      </c>
      <c r="K283" s="3" t="s">
        <v>505</v>
      </c>
      <c r="L283" s="10" t="s">
        <v>27</v>
      </c>
      <c r="M283" s="157">
        <v>0</v>
      </c>
      <c r="N283">
        <v>0</v>
      </c>
      <c r="O283">
        <v>0</v>
      </c>
      <c r="P283">
        <v>0</v>
      </c>
      <c r="Q283" s="159">
        <v>0</v>
      </c>
      <c r="R283" s="9">
        <v>0</v>
      </c>
      <c r="S283" s="9">
        <v>0</v>
      </c>
      <c r="T283" s="9">
        <v>0</v>
      </c>
      <c r="U283" s="159">
        <v>23200</v>
      </c>
      <c r="V283" s="9">
        <v>6700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13</v>
      </c>
      <c r="AD283" s="9">
        <v>6700</v>
      </c>
      <c r="AG283" t="str">
        <f t="shared" si="54"/>
        <v/>
      </c>
    </row>
    <row r="284" spans="1:33" ht="15" customHeight="1" outlineLevel="1" x14ac:dyDescent="0.3">
      <c r="A284" s="2" t="s">
        <v>204</v>
      </c>
      <c r="B284" s="2" t="s">
        <v>24</v>
      </c>
      <c r="C284" s="29" t="s">
        <v>207</v>
      </c>
      <c r="D284" s="29" t="s">
        <v>208</v>
      </c>
      <c r="E284" s="113">
        <v>44727</v>
      </c>
      <c r="F284" s="116">
        <v>45043</v>
      </c>
      <c r="G284" s="115">
        <v>46943</v>
      </c>
      <c r="H284" s="115">
        <v>46212</v>
      </c>
      <c r="I284" s="75"/>
      <c r="J284" s="29">
        <v>120220050</v>
      </c>
      <c r="K284" s="3" t="s">
        <v>503</v>
      </c>
      <c r="L284" s="10" t="s">
        <v>15</v>
      </c>
      <c r="M284" s="157">
        <v>29</v>
      </c>
      <c r="N284">
        <v>29</v>
      </c>
      <c r="O284">
        <v>23</v>
      </c>
      <c r="P284">
        <v>6</v>
      </c>
      <c r="Q284" s="159">
        <v>29</v>
      </c>
      <c r="R284" s="9">
        <v>29</v>
      </c>
      <c r="S284" s="9">
        <v>23</v>
      </c>
      <c r="T284" s="9">
        <v>6</v>
      </c>
      <c r="U284" s="15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G284" t="str">
        <f t="shared" si="54"/>
        <v/>
      </c>
    </row>
    <row r="285" spans="1:33" ht="15" customHeight="1" x14ac:dyDescent="0.3">
      <c r="A285" s="7"/>
      <c r="B285" s="7"/>
      <c r="C285" s="29"/>
      <c r="D285" s="29"/>
      <c r="E285" s="117"/>
      <c r="F285" s="117"/>
      <c r="G285" s="113"/>
      <c r="H285" s="113"/>
      <c r="I285" s="25"/>
      <c r="J285" s="32"/>
      <c r="K285" s="11" t="s">
        <v>600</v>
      </c>
      <c r="L285" s="13">
        <f>COUNTA(L283:L284)</f>
        <v>2</v>
      </c>
      <c r="M285" s="158">
        <f>SUM(M283:M284)</f>
        <v>29</v>
      </c>
      <c r="N285" s="12">
        <f t="shared" ref="N285:P285" si="59">SUM(N283:N284)</f>
        <v>29</v>
      </c>
      <c r="O285" s="12">
        <f t="shared" si="59"/>
        <v>23</v>
      </c>
      <c r="P285" s="12">
        <f t="shared" si="59"/>
        <v>6</v>
      </c>
      <c r="Q285" s="158">
        <f>SUM(Q283:Q284)</f>
        <v>29</v>
      </c>
      <c r="R285" s="12">
        <f t="shared" ref="R285:AD285" si="60">SUM(R283:R284)</f>
        <v>29</v>
      </c>
      <c r="S285" s="12">
        <f t="shared" si="60"/>
        <v>23</v>
      </c>
      <c r="T285" s="12">
        <f t="shared" si="60"/>
        <v>6</v>
      </c>
      <c r="U285" s="158">
        <f t="shared" si="60"/>
        <v>23200</v>
      </c>
      <c r="V285" s="12">
        <f t="shared" si="60"/>
        <v>6700</v>
      </c>
      <c r="W285" s="12">
        <f t="shared" si="60"/>
        <v>0</v>
      </c>
      <c r="X285" s="12">
        <f t="shared" si="60"/>
        <v>0</v>
      </c>
      <c r="Y285" s="12">
        <f t="shared" si="60"/>
        <v>0</v>
      </c>
      <c r="Z285" s="12">
        <f t="shared" si="60"/>
        <v>0</v>
      </c>
      <c r="AA285" s="12">
        <f t="shared" si="60"/>
        <v>0</v>
      </c>
      <c r="AB285" s="12">
        <f t="shared" si="60"/>
        <v>0</v>
      </c>
      <c r="AC285" s="12">
        <f t="shared" si="60"/>
        <v>13</v>
      </c>
      <c r="AD285" s="12">
        <f t="shared" si="60"/>
        <v>6700</v>
      </c>
      <c r="AG285" t="str">
        <f t="shared" si="54"/>
        <v/>
      </c>
    </row>
    <row r="286" spans="1:33" ht="15" customHeight="1" x14ac:dyDescent="0.3">
      <c r="A286" s="33"/>
      <c r="B286" s="33"/>
      <c r="C286" s="33"/>
      <c r="D286" s="33"/>
      <c r="E286" s="133"/>
      <c r="F286" s="133"/>
      <c r="G286" s="133"/>
      <c r="H286" s="133"/>
      <c r="I286" s="94"/>
      <c r="J286" s="69"/>
      <c r="K286" s="70"/>
      <c r="L286" s="79"/>
      <c r="M286" s="153"/>
      <c r="N286" s="79"/>
      <c r="O286" s="79"/>
      <c r="P286" s="79"/>
      <c r="Q286" s="161"/>
      <c r="R286" s="71"/>
      <c r="S286" s="71"/>
      <c r="T286" s="71"/>
      <c r="U286" s="161"/>
      <c r="V286" s="71"/>
      <c r="W286" s="71"/>
      <c r="X286" s="71"/>
      <c r="Y286" s="71"/>
      <c r="Z286" s="71"/>
      <c r="AA286" s="71"/>
      <c r="AB286" s="71"/>
      <c r="AC286" s="71"/>
      <c r="AD286" s="106"/>
      <c r="AG286" t="str">
        <f t="shared" si="54"/>
        <v/>
      </c>
    </row>
    <row r="287" spans="1:33" ht="15" customHeight="1" outlineLevel="1" x14ac:dyDescent="0.3">
      <c r="A287" s="33"/>
      <c r="B287" s="33"/>
      <c r="C287" s="33"/>
      <c r="D287" s="33"/>
      <c r="E287" s="133"/>
      <c r="F287" s="133"/>
      <c r="G287" s="133"/>
      <c r="H287" s="133"/>
      <c r="I287" s="94"/>
      <c r="J287" s="62" t="s">
        <v>11</v>
      </c>
      <c r="K287" s="8" t="s">
        <v>12</v>
      </c>
      <c r="L287" s="14"/>
      <c r="M287" s="149"/>
      <c r="N287" s="14"/>
      <c r="O287" s="14"/>
      <c r="P287" s="14"/>
      <c r="Q287" s="159"/>
      <c r="R287" s="9"/>
      <c r="S287" s="9"/>
      <c r="T287" s="9"/>
      <c r="U287" s="159"/>
      <c r="V287" s="9"/>
      <c r="W287" s="9"/>
      <c r="X287" s="9"/>
      <c r="Y287" s="9"/>
      <c r="Z287" s="9"/>
      <c r="AA287" s="9"/>
      <c r="AB287" s="9"/>
      <c r="AC287" s="9"/>
      <c r="AD287" s="106"/>
      <c r="AG287" t="str">
        <f t="shared" si="54"/>
        <v/>
      </c>
    </row>
    <row r="288" spans="1:33" ht="15" customHeight="1" outlineLevel="1" x14ac:dyDescent="0.3">
      <c r="A288" s="2" t="s">
        <v>211</v>
      </c>
      <c r="B288" s="2" t="s">
        <v>262</v>
      </c>
      <c r="C288" s="29" t="s">
        <v>212</v>
      </c>
      <c r="D288" s="29" t="s">
        <v>213</v>
      </c>
      <c r="E288" s="113">
        <v>40816</v>
      </c>
      <c r="F288" s="116">
        <v>43069</v>
      </c>
      <c r="G288" s="135">
        <v>45938</v>
      </c>
      <c r="H288" s="135">
        <v>45237</v>
      </c>
      <c r="I288" s="87"/>
      <c r="J288" s="29" t="s">
        <v>586</v>
      </c>
      <c r="K288" s="3" t="s">
        <v>266</v>
      </c>
      <c r="L288" s="10" t="s">
        <v>31</v>
      </c>
      <c r="M288" s="157">
        <v>1565</v>
      </c>
      <c r="N288">
        <v>40</v>
      </c>
      <c r="O288">
        <v>40</v>
      </c>
      <c r="P288">
        <v>0</v>
      </c>
      <c r="Q288" s="159">
        <v>2214</v>
      </c>
      <c r="R288" s="9">
        <v>689</v>
      </c>
      <c r="S288" s="9">
        <v>340</v>
      </c>
      <c r="T288" s="9">
        <v>349</v>
      </c>
      <c r="U288" s="159">
        <v>92096</v>
      </c>
      <c r="V288" s="9">
        <v>2062</v>
      </c>
      <c r="W288" s="9">
        <v>0</v>
      </c>
      <c r="X288" s="9">
        <v>0</v>
      </c>
      <c r="Y288" s="9">
        <v>5</v>
      </c>
      <c r="Z288" s="9">
        <v>2062</v>
      </c>
      <c r="AA288" s="9">
        <v>0</v>
      </c>
      <c r="AB288" s="9">
        <v>0</v>
      </c>
      <c r="AC288" s="9">
        <v>0</v>
      </c>
      <c r="AD288" s="9">
        <v>0</v>
      </c>
      <c r="AG288" t="str">
        <f t="shared" si="54"/>
        <v/>
      </c>
    </row>
    <row r="289" spans="1:33" ht="15" customHeight="1" outlineLevel="1" x14ac:dyDescent="0.3">
      <c r="A289" s="2" t="s">
        <v>211</v>
      </c>
      <c r="B289" s="2" t="s">
        <v>262</v>
      </c>
      <c r="C289" s="29" t="s">
        <v>782</v>
      </c>
      <c r="D289" s="29" t="s">
        <v>783</v>
      </c>
      <c r="E289" s="113">
        <v>45973</v>
      </c>
      <c r="F289" s="116">
        <v>46093</v>
      </c>
      <c r="G289" s="116" t="s">
        <v>14</v>
      </c>
      <c r="H289" s="116" t="s">
        <v>14</v>
      </c>
      <c r="I289" s="87"/>
      <c r="J289" s="65" t="s">
        <v>780</v>
      </c>
      <c r="K289" s="3" t="s">
        <v>781</v>
      </c>
      <c r="L289" s="10" t="s">
        <v>27</v>
      </c>
      <c r="M289" s="157">
        <v>0</v>
      </c>
      <c r="N289">
        <v>0</v>
      </c>
      <c r="O289">
        <v>0</v>
      </c>
      <c r="P289">
        <v>0</v>
      </c>
      <c r="Q289" s="159">
        <v>0</v>
      </c>
      <c r="R289" s="9">
        <v>0</v>
      </c>
      <c r="S289" s="9">
        <v>0</v>
      </c>
      <c r="T289" s="9">
        <v>0</v>
      </c>
      <c r="U289" s="159">
        <v>282040</v>
      </c>
      <c r="V289" s="9">
        <v>282040</v>
      </c>
      <c r="W289" s="9">
        <v>0</v>
      </c>
      <c r="X289" s="9">
        <v>0</v>
      </c>
      <c r="Y289" s="9">
        <v>0</v>
      </c>
      <c r="Z289" s="9">
        <v>0</v>
      </c>
      <c r="AA289" s="9">
        <v>627</v>
      </c>
      <c r="AB289" s="9">
        <v>282040</v>
      </c>
      <c r="AC289" s="9">
        <v>0</v>
      </c>
      <c r="AD289" s="9">
        <v>0</v>
      </c>
    </row>
    <row r="290" spans="1:33" ht="15" customHeight="1" outlineLevel="1" x14ac:dyDescent="0.3">
      <c r="A290" s="2" t="s">
        <v>211</v>
      </c>
      <c r="B290" s="16" t="s">
        <v>133</v>
      </c>
      <c r="C290" s="29" t="s">
        <v>725</v>
      </c>
      <c r="D290" s="29" t="s">
        <v>726</v>
      </c>
      <c r="E290" s="18">
        <v>45834</v>
      </c>
      <c r="F290" s="20">
        <v>46002</v>
      </c>
      <c r="G290" s="26">
        <v>47895</v>
      </c>
      <c r="H290" s="26">
        <v>47165</v>
      </c>
      <c r="I290" s="26"/>
      <c r="J290" s="65" t="s">
        <v>706</v>
      </c>
      <c r="K290" s="3" t="s">
        <v>705</v>
      </c>
      <c r="L290" s="10" t="s">
        <v>15</v>
      </c>
      <c r="M290" s="157">
        <v>200</v>
      </c>
      <c r="N290">
        <v>200</v>
      </c>
      <c r="O290">
        <v>108</v>
      </c>
      <c r="P290">
        <v>92</v>
      </c>
      <c r="Q290" s="157">
        <v>200</v>
      </c>
      <c r="R290">
        <v>200</v>
      </c>
      <c r="S290">
        <v>108</v>
      </c>
      <c r="T290">
        <v>92</v>
      </c>
      <c r="U290" s="15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</row>
    <row r="291" spans="1:33" ht="15" customHeight="1" x14ac:dyDescent="0.3">
      <c r="A291" s="7"/>
      <c r="B291" s="7"/>
      <c r="C291" s="29"/>
      <c r="D291" s="29"/>
      <c r="E291" s="117"/>
      <c r="F291" s="117"/>
      <c r="G291" s="113"/>
      <c r="H291" s="113"/>
      <c r="I291" s="25"/>
      <c r="J291" s="32"/>
      <c r="K291" s="11" t="s">
        <v>623</v>
      </c>
      <c r="L291" s="13">
        <f>COUNTA(L288:L290)</f>
        <v>3</v>
      </c>
      <c r="M291" s="158">
        <f t="shared" ref="M291:U291" si="61">SUM(M288:M290)</f>
        <v>1765</v>
      </c>
      <c r="N291" s="12">
        <f t="shared" si="61"/>
        <v>240</v>
      </c>
      <c r="O291" s="12">
        <f t="shared" si="61"/>
        <v>148</v>
      </c>
      <c r="P291" s="12">
        <f t="shared" si="61"/>
        <v>92</v>
      </c>
      <c r="Q291" s="158">
        <f t="shared" si="61"/>
        <v>2414</v>
      </c>
      <c r="R291" s="12">
        <f t="shared" si="61"/>
        <v>889</v>
      </c>
      <c r="S291" s="12">
        <f t="shared" si="61"/>
        <v>448</v>
      </c>
      <c r="T291" s="12">
        <f t="shared" si="61"/>
        <v>441</v>
      </c>
      <c r="U291" s="158">
        <f t="shared" si="61"/>
        <v>374136</v>
      </c>
      <c r="V291" s="12">
        <f t="shared" ref="V291:AD291" si="62">SUM(V288:V290)</f>
        <v>284102</v>
      </c>
      <c r="W291" s="12">
        <f t="shared" si="62"/>
        <v>0</v>
      </c>
      <c r="X291" s="12">
        <f t="shared" si="62"/>
        <v>0</v>
      </c>
      <c r="Y291" s="12">
        <f t="shared" si="62"/>
        <v>5</v>
      </c>
      <c r="Z291" s="12">
        <f t="shared" si="62"/>
        <v>2062</v>
      </c>
      <c r="AA291" s="12">
        <f t="shared" si="62"/>
        <v>627</v>
      </c>
      <c r="AB291" s="12">
        <f t="shared" si="62"/>
        <v>282040</v>
      </c>
      <c r="AC291" s="12">
        <f t="shared" si="62"/>
        <v>0</v>
      </c>
      <c r="AD291" s="12">
        <f t="shared" si="62"/>
        <v>0</v>
      </c>
      <c r="AG291" t="str">
        <f t="shared" si="54"/>
        <v/>
      </c>
    </row>
    <row r="292" spans="1:33" ht="15" customHeight="1" x14ac:dyDescent="0.3">
      <c r="A292" s="33"/>
      <c r="B292" s="33"/>
      <c r="C292" s="33"/>
      <c r="D292" s="33"/>
      <c r="E292" s="133"/>
      <c r="F292" s="133"/>
      <c r="G292" s="133"/>
      <c r="H292" s="133"/>
      <c r="I292" s="94"/>
      <c r="J292" s="69"/>
      <c r="K292" s="70"/>
      <c r="L292" s="79"/>
      <c r="M292" s="153"/>
      <c r="N292" s="79"/>
      <c r="O292" s="79"/>
      <c r="P292" s="79"/>
      <c r="Q292" s="161"/>
      <c r="R292" s="71"/>
      <c r="S292" s="71"/>
      <c r="T292" s="71"/>
      <c r="U292" s="161"/>
      <c r="V292" s="71"/>
      <c r="W292" s="71"/>
      <c r="X292" s="71"/>
      <c r="Y292" s="71"/>
      <c r="Z292" s="71"/>
      <c r="AA292" s="71"/>
      <c r="AB292" s="71"/>
      <c r="AC292" s="71"/>
      <c r="AD292" s="106"/>
      <c r="AG292" t="str">
        <f t="shared" si="54"/>
        <v/>
      </c>
    </row>
    <row r="293" spans="1:33" ht="15" customHeight="1" outlineLevel="1" x14ac:dyDescent="0.3">
      <c r="A293" s="33"/>
      <c r="B293" s="33"/>
      <c r="C293" s="33"/>
      <c r="D293" s="33"/>
      <c r="E293" s="133"/>
      <c r="F293" s="133"/>
      <c r="G293" s="133"/>
      <c r="H293" s="133"/>
      <c r="I293" s="94"/>
      <c r="J293" s="62" t="s">
        <v>11</v>
      </c>
      <c r="K293" s="8" t="s">
        <v>12</v>
      </c>
      <c r="L293" s="14"/>
      <c r="M293" s="149"/>
      <c r="N293" s="14"/>
      <c r="O293" s="14"/>
      <c r="P293" s="14"/>
      <c r="Q293" s="159"/>
      <c r="R293" s="9"/>
      <c r="S293" s="9"/>
      <c r="T293" s="9"/>
      <c r="U293" s="159"/>
      <c r="V293" s="9"/>
      <c r="W293" s="9"/>
      <c r="X293" s="9"/>
      <c r="Y293" s="9"/>
      <c r="Z293" s="9"/>
      <c r="AA293" s="9"/>
      <c r="AB293" s="9"/>
      <c r="AC293" s="9"/>
      <c r="AD293" s="106"/>
      <c r="AG293" t="str">
        <f t="shared" si="54"/>
        <v/>
      </c>
    </row>
    <row r="294" spans="1:33" ht="15" customHeight="1" outlineLevel="1" x14ac:dyDescent="0.3">
      <c r="A294" s="2" t="s">
        <v>214</v>
      </c>
      <c r="B294" s="2" t="s">
        <v>214</v>
      </c>
      <c r="C294" s="29" t="s">
        <v>219</v>
      </c>
      <c r="D294" s="29" t="s">
        <v>220</v>
      </c>
      <c r="E294" s="113">
        <v>40331</v>
      </c>
      <c r="F294" s="113">
        <v>42257</v>
      </c>
      <c r="G294" s="136">
        <v>45563</v>
      </c>
      <c r="H294" s="136">
        <v>46688</v>
      </c>
      <c r="I294" s="103"/>
      <c r="J294" s="29" t="s">
        <v>478</v>
      </c>
      <c r="K294" s="3" t="s">
        <v>221</v>
      </c>
      <c r="L294" s="10" t="s">
        <v>31</v>
      </c>
      <c r="M294" s="157">
        <v>368</v>
      </c>
      <c r="N294">
        <v>186</v>
      </c>
      <c r="O294">
        <v>0</v>
      </c>
      <c r="P294">
        <v>186</v>
      </c>
      <c r="Q294" s="159">
        <v>1250</v>
      </c>
      <c r="R294" s="9">
        <v>1068</v>
      </c>
      <c r="S294" s="9">
        <v>0</v>
      </c>
      <c r="T294" s="9">
        <v>1068</v>
      </c>
      <c r="U294" s="159">
        <v>120000</v>
      </c>
      <c r="V294" s="9">
        <v>120000</v>
      </c>
      <c r="W294" s="9">
        <v>0</v>
      </c>
      <c r="X294" s="9">
        <v>0</v>
      </c>
      <c r="Y294" s="9">
        <v>300</v>
      </c>
      <c r="Z294" s="9">
        <v>120000</v>
      </c>
      <c r="AA294" s="9">
        <v>0</v>
      </c>
      <c r="AB294" s="9">
        <v>0</v>
      </c>
      <c r="AC294" s="9">
        <v>0</v>
      </c>
      <c r="AD294" s="9">
        <v>0</v>
      </c>
      <c r="AG294" t="str">
        <f t="shared" si="54"/>
        <v/>
      </c>
    </row>
    <row r="295" spans="1:33" ht="15" customHeight="1" outlineLevel="1" x14ac:dyDescent="0.3">
      <c r="A295" s="2" t="s">
        <v>214</v>
      </c>
      <c r="B295" s="2" t="s">
        <v>214</v>
      </c>
      <c r="C295" s="29" t="s">
        <v>219</v>
      </c>
      <c r="D295" s="29" t="s">
        <v>220</v>
      </c>
      <c r="E295" s="116">
        <v>41357</v>
      </c>
      <c r="F295" s="116">
        <v>41571</v>
      </c>
      <c r="G295" s="116">
        <v>47475</v>
      </c>
      <c r="H295" s="116">
        <v>43127</v>
      </c>
      <c r="I295" s="64"/>
      <c r="J295" s="29">
        <v>120130220</v>
      </c>
      <c r="K295" s="19" t="s">
        <v>270</v>
      </c>
      <c r="L295" s="10" t="s">
        <v>31</v>
      </c>
      <c r="M295" s="157">
        <v>507</v>
      </c>
      <c r="N295">
        <v>0</v>
      </c>
      <c r="O295">
        <v>0</v>
      </c>
      <c r="P295">
        <v>0</v>
      </c>
      <c r="Q295" s="159">
        <v>2800</v>
      </c>
      <c r="R295" s="9">
        <v>1145</v>
      </c>
      <c r="S295" s="9">
        <v>0</v>
      </c>
      <c r="T295" s="9">
        <v>1145</v>
      </c>
      <c r="U295" s="159">
        <v>450000</v>
      </c>
      <c r="V295" s="9">
        <v>297329</v>
      </c>
      <c r="W295" s="9">
        <v>593</v>
      </c>
      <c r="X295" s="9">
        <v>133528</v>
      </c>
      <c r="Y295" s="9">
        <v>347</v>
      </c>
      <c r="Z295" s="9">
        <v>163801</v>
      </c>
      <c r="AA295" s="9">
        <v>0</v>
      </c>
      <c r="AB295" s="9">
        <v>0</v>
      </c>
      <c r="AC295" s="9">
        <v>0</v>
      </c>
      <c r="AD295" s="9">
        <v>0</v>
      </c>
      <c r="AG295" t="str">
        <f t="shared" si="54"/>
        <v/>
      </c>
    </row>
    <row r="296" spans="1:33" ht="15" customHeight="1" outlineLevel="1" x14ac:dyDescent="0.3">
      <c r="A296" s="22" t="s">
        <v>214</v>
      </c>
      <c r="B296" s="22" t="s">
        <v>214</v>
      </c>
      <c r="C296" s="29">
        <v>624</v>
      </c>
      <c r="D296" s="29" t="s">
        <v>216</v>
      </c>
      <c r="E296" s="116">
        <v>41907</v>
      </c>
      <c r="F296" s="116">
        <v>43076</v>
      </c>
      <c r="G296" s="116">
        <v>46763</v>
      </c>
      <c r="H296" s="116">
        <v>44207</v>
      </c>
      <c r="I296" s="64"/>
      <c r="J296" s="29" t="s">
        <v>479</v>
      </c>
      <c r="K296" s="19" t="s">
        <v>279</v>
      </c>
      <c r="L296" s="10" t="s">
        <v>31</v>
      </c>
      <c r="M296" s="157">
        <v>906</v>
      </c>
      <c r="N296">
        <v>639</v>
      </c>
      <c r="O296">
        <v>0</v>
      </c>
      <c r="P296">
        <v>639</v>
      </c>
      <c r="Q296" s="159">
        <v>906</v>
      </c>
      <c r="R296" s="9">
        <v>639</v>
      </c>
      <c r="S296" s="9">
        <v>0</v>
      </c>
      <c r="T296" s="9">
        <v>639</v>
      </c>
      <c r="U296" s="159">
        <v>142599</v>
      </c>
      <c r="V296" s="9">
        <v>63551</v>
      </c>
      <c r="W296" s="9">
        <v>0</v>
      </c>
      <c r="X296" s="9">
        <v>0</v>
      </c>
      <c r="Y296" s="9">
        <v>159</v>
      </c>
      <c r="Z296" s="9">
        <v>63551</v>
      </c>
      <c r="AA296" s="9">
        <v>0</v>
      </c>
      <c r="AB296" s="9">
        <v>0</v>
      </c>
      <c r="AC296" s="9">
        <v>0</v>
      </c>
      <c r="AD296" s="9">
        <v>0</v>
      </c>
      <c r="AG296" t="str">
        <f t="shared" si="54"/>
        <v/>
      </c>
    </row>
    <row r="297" spans="1:33" ht="15" customHeight="1" outlineLevel="1" x14ac:dyDescent="0.3">
      <c r="A297" s="2" t="s">
        <v>214</v>
      </c>
      <c r="B297" s="2" t="s">
        <v>214</v>
      </c>
      <c r="C297" s="29" t="s">
        <v>217</v>
      </c>
      <c r="D297" s="29" t="s">
        <v>218</v>
      </c>
      <c r="E297" s="113">
        <v>43412</v>
      </c>
      <c r="F297" s="116">
        <v>43552</v>
      </c>
      <c r="G297" s="115">
        <v>46188</v>
      </c>
      <c r="H297" s="115">
        <v>46188</v>
      </c>
      <c r="I297" s="75"/>
      <c r="J297" s="65">
        <v>120190090</v>
      </c>
      <c r="K297" s="22" t="s">
        <v>335</v>
      </c>
      <c r="L297" s="10" t="s">
        <v>15</v>
      </c>
      <c r="M297" s="157">
        <v>85</v>
      </c>
      <c r="N297">
        <v>85</v>
      </c>
      <c r="O297">
        <v>0</v>
      </c>
      <c r="P297">
        <v>85</v>
      </c>
      <c r="Q297" s="163">
        <v>85</v>
      </c>
      <c r="R297" s="21">
        <v>85</v>
      </c>
      <c r="S297" s="21">
        <v>0</v>
      </c>
      <c r="T297" s="21">
        <v>85</v>
      </c>
      <c r="U297" s="163">
        <v>6912</v>
      </c>
      <c r="V297" s="21">
        <v>0</v>
      </c>
      <c r="W297" s="21">
        <v>0</v>
      </c>
      <c r="X297" s="21">
        <v>0</v>
      </c>
      <c r="Y297" s="21">
        <v>0</v>
      </c>
      <c r="Z297" s="21">
        <v>0</v>
      </c>
      <c r="AA297" s="21">
        <v>0</v>
      </c>
      <c r="AB297" s="21">
        <v>0</v>
      </c>
      <c r="AC297" s="21">
        <v>0</v>
      </c>
      <c r="AD297" s="21">
        <v>0</v>
      </c>
      <c r="AG297" t="str">
        <f t="shared" si="54"/>
        <v/>
      </c>
    </row>
    <row r="298" spans="1:33" ht="15" customHeight="1" outlineLevel="1" x14ac:dyDescent="0.3">
      <c r="A298" s="2" t="s">
        <v>214</v>
      </c>
      <c r="B298" s="2" t="s">
        <v>263</v>
      </c>
      <c r="C298" s="29" t="s">
        <v>373</v>
      </c>
      <c r="D298" s="29" t="s">
        <v>286</v>
      </c>
      <c r="E298" s="113">
        <v>44029</v>
      </c>
      <c r="F298" s="116">
        <v>44119</v>
      </c>
      <c r="G298" s="115">
        <v>45965</v>
      </c>
      <c r="H298" s="115">
        <v>45546</v>
      </c>
      <c r="I298" s="75"/>
      <c r="J298" s="29">
        <v>120200010</v>
      </c>
      <c r="K298" s="19" t="s">
        <v>372</v>
      </c>
      <c r="L298" s="10" t="s">
        <v>27</v>
      </c>
      <c r="M298" s="157">
        <v>0</v>
      </c>
      <c r="N298">
        <v>0</v>
      </c>
      <c r="O298">
        <v>0</v>
      </c>
      <c r="P298">
        <v>0</v>
      </c>
      <c r="Q298" s="159">
        <v>0</v>
      </c>
      <c r="R298" s="9">
        <v>0</v>
      </c>
      <c r="S298" s="9">
        <v>0</v>
      </c>
      <c r="T298" s="9">
        <v>0</v>
      </c>
      <c r="U298" s="159">
        <v>3748</v>
      </c>
      <c r="V298" s="9">
        <v>3748</v>
      </c>
      <c r="W298" s="9">
        <v>17</v>
      </c>
      <c r="X298" s="9">
        <v>3748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G298" t="str">
        <f t="shared" si="54"/>
        <v/>
      </c>
    </row>
    <row r="299" spans="1:33" ht="15" customHeight="1" outlineLevel="1" x14ac:dyDescent="0.3">
      <c r="A299" s="2" t="s">
        <v>214</v>
      </c>
      <c r="B299" s="2" t="s">
        <v>214</v>
      </c>
      <c r="C299" s="29" t="s">
        <v>217</v>
      </c>
      <c r="D299" s="29" t="s">
        <v>218</v>
      </c>
      <c r="E299" s="113">
        <v>44587</v>
      </c>
      <c r="F299" s="116">
        <v>44763</v>
      </c>
      <c r="G299" s="115">
        <v>46640</v>
      </c>
      <c r="H299" s="115">
        <v>45910</v>
      </c>
      <c r="I299" s="75"/>
      <c r="J299" s="29">
        <v>120210240</v>
      </c>
      <c r="K299" s="19" t="s">
        <v>426</v>
      </c>
      <c r="L299" s="10" t="s">
        <v>437</v>
      </c>
      <c r="M299" s="157">
        <v>6</v>
      </c>
      <c r="N299">
        <v>6</v>
      </c>
      <c r="O299">
        <v>0</v>
      </c>
      <c r="P299">
        <v>6</v>
      </c>
      <c r="Q299" s="159">
        <v>6</v>
      </c>
      <c r="R299" s="9">
        <v>6</v>
      </c>
      <c r="S299" s="9">
        <v>0</v>
      </c>
      <c r="T299" s="9">
        <v>6</v>
      </c>
      <c r="U299" s="159">
        <v>3180</v>
      </c>
      <c r="V299" s="9">
        <v>2243</v>
      </c>
      <c r="W299" s="9">
        <v>0</v>
      </c>
      <c r="X299" s="9">
        <v>0</v>
      </c>
      <c r="Y299" s="9">
        <v>5</v>
      </c>
      <c r="Z299" s="9">
        <v>2243</v>
      </c>
      <c r="AA299" s="9">
        <v>0</v>
      </c>
      <c r="AB299" s="9">
        <v>0</v>
      </c>
      <c r="AC299" s="9">
        <v>0</v>
      </c>
      <c r="AD299" s="9">
        <v>0</v>
      </c>
      <c r="AG299" t="str">
        <f t="shared" si="54"/>
        <v/>
      </c>
    </row>
    <row r="300" spans="1:33" ht="15" customHeight="1" outlineLevel="1" x14ac:dyDescent="0.3">
      <c r="A300" s="2" t="s">
        <v>214</v>
      </c>
      <c r="B300" s="2" t="s">
        <v>214</v>
      </c>
      <c r="C300" s="29" t="s">
        <v>215</v>
      </c>
      <c r="D300" s="29" t="s">
        <v>216</v>
      </c>
      <c r="E300" s="113">
        <v>45371</v>
      </c>
      <c r="F300" s="116">
        <v>45491</v>
      </c>
      <c r="G300" s="115">
        <v>47356</v>
      </c>
      <c r="H300" s="115">
        <v>46625</v>
      </c>
      <c r="I300" s="74"/>
      <c r="J300" s="65">
        <v>120230150</v>
      </c>
      <c r="K300" s="22" t="s">
        <v>582</v>
      </c>
      <c r="L300" s="10" t="s">
        <v>437</v>
      </c>
      <c r="M300" s="157">
        <v>493</v>
      </c>
      <c r="N300">
        <v>493</v>
      </c>
      <c r="O300">
        <v>0</v>
      </c>
      <c r="P300">
        <v>493</v>
      </c>
      <c r="Q300" s="163">
        <v>493</v>
      </c>
      <c r="R300" s="21">
        <v>493</v>
      </c>
      <c r="S300" s="21">
        <v>0</v>
      </c>
      <c r="T300" s="21">
        <v>493</v>
      </c>
      <c r="U300" s="163">
        <v>20000</v>
      </c>
      <c r="V300" s="21">
        <v>7360</v>
      </c>
      <c r="W300" s="21">
        <v>0</v>
      </c>
      <c r="X300" s="21">
        <v>0</v>
      </c>
      <c r="Y300" s="21">
        <v>31</v>
      </c>
      <c r="Z300" s="21">
        <v>7360</v>
      </c>
      <c r="AA300" s="21">
        <v>0</v>
      </c>
      <c r="AB300" s="21">
        <v>0</v>
      </c>
      <c r="AC300" s="21">
        <v>0</v>
      </c>
      <c r="AD300" s="21">
        <v>0</v>
      </c>
      <c r="AG300" t="str">
        <f t="shared" si="54"/>
        <v/>
      </c>
    </row>
    <row r="301" spans="1:33" ht="15" customHeight="1" outlineLevel="1" x14ac:dyDescent="0.3">
      <c r="A301" s="22" t="s">
        <v>577</v>
      </c>
      <c r="B301" s="22" t="s">
        <v>368</v>
      </c>
      <c r="C301" s="29" t="s">
        <v>381</v>
      </c>
      <c r="D301" s="29" t="s">
        <v>382</v>
      </c>
      <c r="E301" s="113">
        <v>45287</v>
      </c>
      <c r="F301" s="116">
        <v>45400</v>
      </c>
      <c r="G301" s="115">
        <v>47283</v>
      </c>
      <c r="H301" s="115">
        <v>46552</v>
      </c>
      <c r="I301" s="74"/>
      <c r="J301" s="65">
        <v>120240030</v>
      </c>
      <c r="K301" s="3" t="s">
        <v>576</v>
      </c>
      <c r="L301" s="10" t="s">
        <v>15</v>
      </c>
      <c r="M301" s="157">
        <v>237</v>
      </c>
      <c r="N301">
        <v>237</v>
      </c>
      <c r="O301">
        <v>0</v>
      </c>
      <c r="P301">
        <v>237</v>
      </c>
      <c r="Q301" s="163">
        <v>237</v>
      </c>
      <c r="R301" s="21">
        <v>237</v>
      </c>
      <c r="S301" s="21">
        <v>0</v>
      </c>
      <c r="T301" s="21">
        <v>237</v>
      </c>
      <c r="U301" s="163">
        <v>0</v>
      </c>
      <c r="V301" s="21">
        <v>0</v>
      </c>
      <c r="W301" s="21">
        <v>0</v>
      </c>
      <c r="X301" s="21">
        <v>0</v>
      </c>
      <c r="Y301" s="21">
        <v>0</v>
      </c>
      <c r="Z301" s="21">
        <v>0</v>
      </c>
      <c r="AA301" s="21">
        <v>0</v>
      </c>
      <c r="AB301" s="21">
        <v>0</v>
      </c>
      <c r="AC301" s="21">
        <v>0</v>
      </c>
      <c r="AD301" s="21">
        <v>0</v>
      </c>
      <c r="AG301" t="str">
        <f t="shared" si="54"/>
        <v/>
      </c>
    </row>
    <row r="302" spans="1:33" s="33" customFormat="1" ht="15" customHeight="1" outlineLevel="1" x14ac:dyDescent="0.3">
      <c r="A302" s="2" t="s">
        <v>214</v>
      </c>
      <c r="B302" s="2" t="s">
        <v>214</v>
      </c>
      <c r="C302" s="29" t="s">
        <v>217</v>
      </c>
      <c r="D302" s="29" t="s">
        <v>218</v>
      </c>
      <c r="E302" s="116">
        <v>41757</v>
      </c>
      <c r="F302" s="116">
        <v>42264</v>
      </c>
      <c r="G302" s="116" t="s">
        <v>14</v>
      </c>
      <c r="H302" s="116" t="s">
        <v>14</v>
      </c>
      <c r="I302" s="64">
        <v>24640</v>
      </c>
      <c r="J302" s="29">
        <v>820140090</v>
      </c>
      <c r="K302" s="19" t="s">
        <v>284</v>
      </c>
      <c r="L302" s="10" t="s">
        <v>27</v>
      </c>
      <c r="M302" s="157">
        <v>0</v>
      </c>
      <c r="N302">
        <v>0</v>
      </c>
      <c r="O302">
        <v>0</v>
      </c>
      <c r="P302">
        <v>0</v>
      </c>
      <c r="Q302" s="159">
        <v>0</v>
      </c>
      <c r="R302" s="9">
        <v>0</v>
      </c>
      <c r="S302" s="9">
        <v>0</v>
      </c>
      <c r="T302" s="9">
        <v>0</v>
      </c>
      <c r="U302" s="159">
        <v>12110</v>
      </c>
      <c r="V302" s="9">
        <v>10232</v>
      </c>
      <c r="W302" s="9">
        <v>21</v>
      </c>
      <c r="X302" s="9">
        <v>4775</v>
      </c>
      <c r="Y302" s="9">
        <v>13</v>
      </c>
      <c r="Z302" s="9">
        <v>5457</v>
      </c>
      <c r="AA302" s="9">
        <v>0</v>
      </c>
      <c r="AB302" s="9">
        <v>0</v>
      </c>
      <c r="AC302" s="9">
        <v>0</v>
      </c>
      <c r="AD302" s="9">
        <v>0</v>
      </c>
      <c r="AG302" t="str">
        <f t="shared" si="54"/>
        <v/>
      </c>
    </row>
    <row r="303" spans="1:33" ht="15" customHeight="1" outlineLevel="1" x14ac:dyDescent="0.3">
      <c r="A303" s="2" t="s">
        <v>214</v>
      </c>
      <c r="B303" s="2" t="s">
        <v>214</v>
      </c>
      <c r="C303" s="29" t="s">
        <v>217</v>
      </c>
      <c r="D303" s="29" t="s">
        <v>218</v>
      </c>
      <c r="E303" s="113">
        <v>43789</v>
      </c>
      <c r="F303" s="116">
        <v>43937</v>
      </c>
      <c r="G303" s="115">
        <v>45771</v>
      </c>
      <c r="H303" s="115" t="s">
        <v>14</v>
      </c>
      <c r="I303" s="75"/>
      <c r="J303" s="29">
        <v>820200070</v>
      </c>
      <c r="K303" s="22" t="s">
        <v>355</v>
      </c>
      <c r="L303" s="10" t="s">
        <v>27</v>
      </c>
      <c r="M303" s="157">
        <v>0</v>
      </c>
      <c r="N303">
        <v>0</v>
      </c>
      <c r="O303">
        <v>0</v>
      </c>
      <c r="P303">
        <v>0</v>
      </c>
      <c r="Q303" s="159">
        <v>0</v>
      </c>
      <c r="R303" s="9">
        <v>0</v>
      </c>
      <c r="S303" s="9">
        <v>0</v>
      </c>
      <c r="T303" s="9">
        <v>0</v>
      </c>
      <c r="U303" s="159">
        <v>21840</v>
      </c>
      <c r="V303" s="9">
        <v>21840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44</v>
      </c>
      <c r="AD303" s="9">
        <v>21840</v>
      </c>
      <c r="AG303" t="str">
        <f t="shared" si="54"/>
        <v/>
      </c>
    </row>
    <row r="304" spans="1:33" ht="15" customHeight="1" outlineLevel="1" x14ac:dyDescent="0.3">
      <c r="A304" s="2" t="s">
        <v>274</v>
      </c>
      <c r="B304" s="2" t="s">
        <v>267</v>
      </c>
      <c r="C304" s="29" t="s">
        <v>400</v>
      </c>
      <c r="D304" s="29" t="s">
        <v>401</v>
      </c>
      <c r="E304" s="113">
        <v>44209</v>
      </c>
      <c r="F304" s="116">
        <v>44301</v>
      </c>
      <c r="G304" s="115">
        <v>46174</v>
      </c>
      <c r="H304" s="115" t="s">
        <v>14</v>
      </c>
      <c r="I304" s="75"/>
      <c r="J304" s="65">
        <v>820210060</v>
      </c>
      <c r="K304" s="3" t="s">
        <v>399</v>
      </c>
      <c r="L304" s="10" t="s">
        <v>27</v>
      </c>
      <c r="M304" s="157">
        <v>0</v>
      </c>
      <c r="N304">
        <v>0</v>
      </c>
      <c r="O304">
        <v>0</v>
      </c>
      <c r="P304">
        <v>0</v>
      </c>
      <c r="Q304" s="159">
        <v>0</v>
      </c>
      <c r="R304" s="9">
        <v>0</v>
      </c>
      <c r="S304" s="9">
        <v>0</v>
      </c>
      <c r="T304" s="9">
        <v>0</v>
      </c>
      <c r="U304" s="159">
        <v>65000</v>
      </c>
      <c r="V304" s="9">
        <v>27636</v>
      </c>
      <c r="W304" s="9">
        <v>110</v>
      </c>
      <c r="X304" s="9">
        <v>27636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G304" t="str">
        <f t="shared" si="54"/>
        <v/>
      </c>
    </row>
    <row r="305" spans="1:33" ht="15" customHeight="1" x14ac:dyDescent="0.3">
      <c r="A305" s="7"/>
      <c r="B305" s="7"/>
      <c r="C305" s="29"/>
      <c r="D305" s="29"/>
      <c r="E305" s="117"/>
      <c r="F305" s="117"/>
      <c r="G305" s="113"/>
      <c r="H305" s="113"/>
      <c r="I305" s="25"/>
      <c r="J305" s="32"/>
      <c r="K305" s="11" t="s">
        <v>624</v>
      </c>
      <c r="L305" s="13">
        <f>COUNTA(L294:L304)</f>
        <v>11</v>
      </c>
      <c r="M305" s="158">
        <f t="shared" ref="M305:AD305" si="63">SUM(M294:M304)</f>
        <v>2602</v>
      </c>
      <c r="N305" s="12">
        <f t="shared" si="63"/>
        <v>1646</v>
      </c>
      <c r="O305" s="12">
        <f t="shared" si="63"/>
        <v>0</v>
      </c>
      <c r="P305" s="12">
        <f t="shared" si="63"/>
        <v>1646</v>
      </c>
      <c r="Q305" s="158">
        <f t="shared" si="63"/>
        <v>5777</v>
      </c>
      <c r="R305" s="12">
        <f t="shared" si="63"/>
        <v>3673</v>
      </c>
      <c r="S305" s="12">
        <f t="shared" si="63"/>
        <v>0</v>
      </c>
      <c r="T305" s="12">
        <f t="shared" si="63"/>
        <v>3673</v>
      </c>
      <c r="U305" s="158">
        <f t="shared" si="63"/>
        <v>845389</v>
      </c>
      <c r="V305" s="12">
        <f t="shared" si="63"/>
        <v>553939</v>
      </c>
      <c r="W305" s="12">
        <f t="shared" si="63"/>
        <v>741</v>
      </c>
      <c r="X305" s="12">
        <f t="shared" si="63"/>
        <v>169687</v>
      </c>
      <c r="Y305" s="12">
        <f t="shared" si="63"/>
        <v>855</v>
      </c>
      <c r="Z305" s="12">
        <f t="shared" si="63"/>
        <v>362412</v>
      </c>
      <c r="AA305" s="12">
        <f t="shared" si="63"/>
        <v>0</v>
      </c>
      <c r="AB305" s="12">
        <f t="shared" si="63"/>
        <v>0</v>
      </c>
      <c r="AC305" s="12">
        <f t="shared" si="63"/>
        <v>44</v>
      </c>
      <c r="AD305" s="12">
        <f t="shared" si="63"/>
        <v>21840</v>
      </c>
      <c r="AG305" t="str">
        <f t="shared" si="54"/>
        <v/>
      </c>
    </row>
    <row r="306" spans="1:33" ht="15" customHeight="1" x14ac:dyDescent="0.3">
      <c r="A306" s="33"/>
      <c r="B306" s="33"/>
      <c r="C306" s="33"/>
      <c r="D306" s="33"/>
      <c r="E306" s="133"/>
      <c r="F306" s="133"/>
      <c r="G306" s="133"/>
      <c r="H306" s="133"/>
      <c r="I306" s="94"/>
      <c r="J306" s="69"/>
      <c r="K306" s="70"/>
      <c r="L306" s="79"/>
      <c r="M306" s="153"/>
      <c r="N306" s="79"/>
      <c r="O306" s="79"/>
      <c r="P306" s="79"/>
      <c r="Q306" s="161"/>
      <c r="R306" s="71"/>
      <c r="S306" s="71"/>
      <c r="T306" s="71"/>
      <c r="U306" s="161"/>
      <c r="V306" s="71"/>
      <c r="W306" s="71"/>
      <c r="X306" s="71"/>
      <c r="Y306" s="71"/>
      <c r="Z306" s="71"/>
      <c r="AA306" s="71"/>
      <c r="AB306" s="71"/>
      <c r="AC306" s="71"/>
      <c r="AD306" s="106"/>
      <c r="AG306" t="str">
        <f t="shared" si="54"/>
        <v/>
      </c>
    </row>
    <row r="307" spans="1:33" ht="15" customHeight="1" outlineLevel="1" x14ac:dyDescent="0.3">
      <c r="A307" s="33"/>
      <c r="B307" s="33"/>
      <c r="C307" s="33"/>
      <c r="D307" s="33"/>
      <c r="E307" s="133"/>
      <c r="F307" s="133"/>
      <c r="G307" s="133"/>
      <c r="H307" s="133"/>
      <c r="I307" s="94"/>
      <c r="J307" s="62" t="s">
        <v>11</v>
      </c>
      <c r="K307" s="8" t="s">
        <v>12</v>
      </c>
      <c r="L307" s="14"/>
      <c r="M307" s="149"/>
      <c r="N307" s="14"/>
      <c r="O307" s="14"/>
      <c r="P307" s="14"/>
      <c r="Q307" s="159"/>
      <c r="R307" s="9"/>
      <c r="S307" s="9"/>
      <c r="T307" s="9"/>
      <c r="U307" s="159"/>
      <c r="V307" s="9"/>
      <c r="W307" s="9"/>
      <c r="X307" s="9"/>
      <c r="Y307" s="9"/>
      <c r="Z307" s="9"/>
      <c r="AA307" s="9"/>
      <c r="AB307" s="9"/>
      <c r="AC307" s="9"/>
      <c r="AD307" s="106"/>
      <c r="AG307" t="str">
        <f t="shared" ref="AG307:AG365" si="64">IF(NOT(SUM(S307:T307))=R307,"Error", "")</f>
        <v/>
      </c>
    </row>
    <row r="308" spans="1:33" ht="15" customHeight="1" outlineLevel="1" x14ac:dyDescent="0.3">
      <c r="A308" s="2" t="s">
        <v>222</v>
      </c>
      <c r="B308" s="2" t="s">
        <v>263</v>
      </c>
      <c r="C308" s="29" t="s">
        <v>223</v>
      </c>
      <c r="D308" s="29" t="s">
        <v>224</v>
      </c>
      <c r="E308" s="113">
        <v>35516</v>
      </c>
      <c r="F308" s="113">
        <v>35586</v>
      </c>
      <c r="G308" s="137" t="s">
        <v>14</v>
      </c>
      <c r="H308" s="137">
        <v>36716</v>
      </c>
      <c r="I308" s="104">
        <v>21012</v>
      </c>
      <c r="J308" s="29">
        <v>119970780</v>
      </c>
      <c r="K308" s="3" t="s">
        <v>225</v>
      </c>
      <c r="L308" s="10" t="s">
        <v>15</v>
      </c>
      <c r="M308" s="157">
        <v>3</v>
      </c>
      <c r="N308">
        <v>1</v>
      </c>
      <c r="O308">
        <v>1</v>
      </c>
      <c r="P308">
        <v>0</v>
      </c>
      <c r="Q308" s="159">
        <v>3</v>
      </c>
      <c r="R308" s="9">
        <v>1</v>
      </c>
      <c r="S308" s="9">
        <v>1</v>
      </c>
      <c r="T308" s="9">
        <v>0</v>
      </c>
      <c r="U308" s="15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G308" t="str">
        <f t="shared" si="64"/>
        <v/>
      </c>
    </row>
    <row r="309" spans="1:33" ht="15" customHeight="1" outlineLevel="1" x14ac:dyDescent="0.3">
      <c r="A309" s="2" t="s">
        <v>222</v>
      </c>
      <c r="B309" s="2" t="s">
        <v>263</v>
      </c>
      <c r="C309" s="29" t="s">
        <v>455</v>
      </c>
      <c r="D309" s="29" t="s">
        <v>456</v>
      </c>
      <c r="E309" s="113">
        <v>44642</v>
      </c>
      <c r="F309" s="116">
        <v>44826</v>
      </c>
      <c r="G309" s="115">
        <v>46659</v>
      </c>
      <c r="H309" s="115" t="s">
        <v>14</v>
      </c>
      <c r="I309" s="75"/>
      <c r="J309" s="65">
        <v>620220050</v>
      </c>
      <c r="K309" s="3" t="s">
        <v>445</v>
      </c>
      <c r="L309" s="10" t="s">
        <v>15</v>
      </c>
      <c r="M309" s="157">
        <v>2</v>
      </c>
      <c r="N309">
        <v>1</v>
      </c>
      <c r="O309">
        <v>1</v>
      </c>
      <c r="P309">
        <v>0</v>
      </c>
      <c r="Q309" s="163">
        <v>2</v>
      </c>
      <c r="R309" s="21">
        <v>1</v>
      </c>
      <c r="S309" s="21">
        <v>1</v>
      </c>
      <c r="T309" s="21">
        <v>0</v>
      </c>
      <c r="U309" s="163">
        <v>0</v>
      </c>
      <c r="V309" s="21">
        <v>0</v>
      </c>
      <c r="W309" s="21">
        <v>0</v>
      </c>
      <c r="X309" s="21">
        <v>0</v>
      </c>
      <c r="Y309" s="21">
        <v>0</v>
      </c>
      <c r="Z309" s="21">
        <v>0</v>
      </c>
      <c r="AA309" s="21">
        <v>0</v>
      </c>
      <c r="AB309" s="21">
        <v>0</v>
      </c>
      <c r="AC309" s="21">
        <v>0</v>
      </c>
      <c r="AD309" s="21">
        <v>0</v>
      </c>
      <c r="AG309" t="str">
        <f t="shared" si="64"/>
        <v/>
      </c>
    </row>
    <row r="310" spans="1:33" ht="15" customHeight="1" x14ac:dyDescent="0.3">
      <c r="A310" s="7"/>
      <c r="B310" s="7"/>
      <c r="C310" s="29"/>
      <c r="D310" s="29"/>
      <c r="E310" s="117"/>
      <c r="F310" s="117"/>
      <c r="G310" s="113"/>
      <c r="H310" s="113"/>
      <c r="I310" s="25"/>
      <c r="J310" s="32"/>
      <c r="K310" s="11" t="s">
        <v>222</v>
      </c>
      <c r="L310" s="13">
        <f>COUNTA(L308:L309)</f>
        <v>2</v>
      </c>
      <c r="M310" s="158">
        <f t="shared" ref="M310:P310" si="65">SUM(M308:M309)</f>
        <v>5</v>
      </c>
      <c r="N310" s="12">
        <f t="shared" si="65"/>
        <v>2</v>
      </c>
      <c r="O310" s="12">
        <f t="shared" si="65"/>
        <v>2</v>
      </c>
      <c r="P310" s="12">
        <f t="shared" si="65"/>
        <v>0</v>
      </c>
      <c r="Q310" s="158">
        <f t="shared" ref="Q310:AD310" si="66">SUM(Q308:Q309)</f>
        <v>5</v>
      </c>
      <c r="R310" s="12">
        <f t="shared" si="66"/>
        <v>2</v>
      </c>
      <c r="S310" s="12">
        <f t="shared" si="66"/>
        <v>2</v>
      </c>
      <c r="T310" s="12">
        <f t="shared" si="66"/>
        <v>0</v>
      </c>
      <c r="U310" s="158">
        <f t="shared" si="66"/>
        <v>0</v>
      </c>
      <c r="V310" s="12">
        <f t="shared" si="66"/>
        <v>0</v>
      </c>
      <c r="W310" s="12">
        <f t="shared" si="66"/>
        <v>0</v>
      </c>
      <c r="X310" s="12">
        <f t="shared" si="66"/>
        <v>0</v>
      </c>
      <c r="Y310" s="12">
        <f t="shared" si="66"/>
        <v>0</v>
      </c>
      <c r="Z310" s="12">
        <f t="shared" si="66"/>
        <v>0</v>
      </c>
      <c r="AA310" s="12">
        <f t="shared" si="66"/>
        <v>0</v>
      </c>
      <c r="AB310" s="12">
        <f t="shared" si="66"/>
        <v>0</v>
      </c>
      <c r="AC310" s="12">
        <f t="shared" si="66"/>
        <v>0</v>
      </c>
      <c r="AD310" s="12">
        <f t="shared" si="66"/>
        <v>0</v>
      </c>
      <c r="AG310" t="str">
        <f t="shared" si="64"/>
        <v/>
      </c>
    </row>
    <row r="311" spans="1:33" ht="15" customHeight="1" x14ac:dyDescent="0.3">
      <c r="A311" s="33"/>
      <c r="B311" s="33"/>
      <c r="C311" s="33"/>
      <c r="D311" s="33"/>
      <c r="E311" s="133"/>
      <c r="F311" s="133"/>
      <c r="G311" s="133"/>
      <c r="H311" s="133"/>
      <c r="I311" s="94"/>
      <c r="J311" s="69"/>
      <c r="K311" s="70"/>
      <c r="L311" s="79"/>
      <c r="M311" s="153"/>
      <c r="N311" s="79"/>
      <c r="O311" s="79"/>
      <c r="P311" s="79"/>
      <c r="Q311" s="161"/>
      <c r="R311" s="71"/>
      <c r="S311" s="71"/>
      <c r="T311" s="71"/>
      <c r="U311" s="161"/>
      <c r="V311" s="71"/>
      <c r="W311" s="71"/>
      <c r="X311" s="71"/>
      <c r="Y311" s="71"/>
      <c r="Z311" s="71"/>
      <c r="AA311" s="71"/>
      <c r="AB311" s="71"/>
      <c r="AC311" s="71"/>
      <c r="AD311" s="106"/>
      <c r="AG311" t="str">
        <f t="shared" si="64"/>
        <v/>
      </c>
    </row>
    <row r="312" spans="1:33" ht="15" customHeight="1" outlineLevel="1" x14ac:dyDescent="0.3">
      <c r="A312" s="33"/>
      <c r="B312" s="33"/>
      <c r="C312" s="33"/>
      <c r="D312" s="33"/>
      <c r="E312" s="133"/>
      <c r="F312" s="133"/>
      <c r="G312" s="133"/>
      <c r="H312" s="133"/>
      <c r="I312" s="94"/>
      <c r="J312" s="62" t="s">
        <v>11</v>
      </c>
      <c r="K312" s="8" t="s">
        <v>12</v>
      </c>
      <c r="L312" s="14"/>
      <c r="M312" s="149"/>
      <c r="N312" s="14"/>
      <c r="O312" s="14"/>
      <c r="P312" s="14"/>
      <c r="Q312" s="159"/>
      <c r="R312" s="9"/>
      <c r="S312" s="9"/>
      <c r="T312" s="9"/>
      <c r="U312" s="159"/>
      <c r="V312" s="9"/>
      <c r="W312" s="9"/>
      <c r="X312" s="9"/>
      <c r="Y312" s="9"/>
      <c r="Z312" s="9"/>
      <c r="AA312" s="9"/>
      <c r="AB312" s="9"/>
      <c r="AC312" s="9"/>
      <c r="AD312" s="106"/>
      <c r="AG312" t="str">
        <f t="shared" si="64"/>
        <v/>
      </c>
    </row>
    <row r="313" spans="1:33" ht="15" customHeight="1" outlineLevel="1" x14ac:dyDescent="0.3">
      <c r="A313" s="2" t="s">
        <v>226</v>
      </c>
      <c r="B313" s="2" t="s">
        <v>263</v>
      </c>
      <c r="C313" s="29" t="s">
        <v>370</v>
      </c>
      <c r="D313" s="29" t="s">
        <v>371</v>
      </c>
      <c r="E313" s="113">
        <v>44011</v>
      </c>
      <c r="F313" s="116">
        <v>44203</v>
      </c>
      <c r="G313" s="115">
        <v>46043</v>
      </c>
      <c r="H313" s="115" t="s">
        <v>14</v>
      </c>
      <c r="I313" s="75"/>
      <c r="J313" s="29">
        <v>620200070</v>
      </c>
      <c r="K313" s="19" t="s">
        <v>446</v>
      </c>
      <c r="L313" s="10" t="s">
        <v>15</v>
      </c>
      <c r="M313" s="157">
        <v>2</v>
      </c>
      <c r="N313">
        <v>2</v>
      </c>
      <c r="O313">
        <v>2</v>
      </c>
      <c r="P313">
        <v>0</v>
      </c>
      <c r="Q313" s="159">
        <v>2</v>
      </c>
      <c r="R313" s="9">
        <v>2</v>
      </c>
      <c r="S313" s="9">
        <v>2</v>
      </c>
      <c r="T313" s="9">
        <v>0</v>
      </c>
      <c r="U313" s="15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G313" t="str">
        <f t="shared" si="64"/>
        <v/>
      </c>
    </row>
    <row r="314" spans="1:33" ht="15" customHeight="1" outlineLevel="1" x14ac:dyDescent="0.3">
      <c r="A314" s="2" t="s">
        <v>226</v>
      </c>
      <c r="B314" s="2" t="s">
        <v>263</v>
      </c>
      <c r="C314" s="29" t="s">
        <v>560</v>
      </c>
      <c r="D314" s="29" t="s">
        <v>561</v>
      </c>
      <c r="E314" s="113">
        <v>44811</v>
      </c>
      <c r="F314" s="116">
        <v>45400</v>
      </c>
      <c r="G314" s="115">
        <v>47267</v>
      </c>
      <c r="H314" s="115">
        <v>46536</v>
      </c>
      <c r="I314" s="74"/>
      <c r="J314" s="29">
        <v>620210160</v>
      </c>
      <c r="K314" s="22" t="s">
        <v>559</v>
      </c>
      <c r="L314" s="10" t="s">
        <v>15</v>
      </c>
      <c r="M314" s="157">
        <v>2</v>
      </c>
      <c r="N314">
        <v>1</v>
      </c>
      <c r="O314">
        <v>1</v>
      </c>
      <c r="P314">
        <v>0</v>
      </c>
      <c r="Q314" s="159">
        <v>2</v>
      </c>
      <c r="R314" s="9">
        <v>1</v>
      </c>
      <c r="S314" s="9">
        <v>1</v>
      </c>
      <c r="T314" s="9">
        <v>0</v>
      </c>
      <c r="U314" s="15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G314" t="str">
        <f t="shared" si="64"/>
        <v/>
      </c>
    </row>
    <row r="315" spans="1:33" ht="15" customHeight="1" outlineLevel="1" x14ac:dyDescent="0.3">
      <c r="A315" s="2" t="s">
        <v>226</v>
      </c>
      <c r="B315" s="2" t="s">
        <v>263</v>
      </c>
      <c r="C315" s="29" t="s">
        <v>681</v>
      </c>
      <c r="D315" s="29" t="s">
        <v>682</v>
      </c>
      <c r="E315" s="113">
        <v>38347</v>
      </c>
      <c r="F315" s="116">
        <v>45855</v>
      </c>
      <c r="G315" s="137" t="s">
        <v>14</v>
      </c>
      <c r="H315" s="115" t="s">
        <v>14</v>
      </c>
      <c r="I315" s="74"/>
      <c r="J315" s="29" t="s">
        <v>664</v>
      </c>
      <c r="K315" s="22" t="s">
        <v>665</v>
      </c>
      <c r="L315" s="10" t="s">
        <v>27</v>
      </c>
      <c r="M315" s="157">
        <v>0</v>
      </c>
      <c r="N315">
        <v>0</v>
      </c>
      <c r="O315">
        <v>0</v>
      </c>
      <c r="P315">
        <v>0</v>
      </c>
      <c r="Q315" s="159">
        <v>0</v>
      </c>
      <c r="R315" s="9">
        <v>0</v>
      </c>
      <c r="S315" s="9">
        <v>0</v>
      </c>
      <c r="T315" s="9">
        <v>0</v>
      </c>
      <c r="U315" s="159">
        <v>6274</v>
      </c>
      <c r="V315" s="9">
        <v>6274</v>
      </c>
      <c r="W315" s="9"/>
      <c r="X315" s="9"/>
      <c r="Y315" s="9"/>
      <c r="Z315" s="9"/>
      <c r="AA315" s="9"/>
      <c r="AB315" s="9"/>
      <c r="AC315" s="9"/>
      <c r="AD315" s="9"/>
      <c r="AG315" t="str">
        <f t="shared" si="64"/>
        <v/>
      </c>
    </row>
    <row r="316" spans="1:33" ht="15" customHeight="1" x14ac:dyDescent="0.3">
      <c r="A316" s="7"/>
      <c r="B316" s="7"/>
      <c r="C316" s="29"/>
      <c r="D316" s="29"/>
      <c r="E316" s="117"/>
      <c r="F316" s="117"/>
      <c r="G316" s="113"/>
      <c r="H316" s="113"/>
      <c r="I316" s="25"/>
      <c r="J316" s="32"/>
      <c r="K316" s="11" t="s">
        <v>226</v>
      </c>
      <c r="L316" s="13">
        <f>COUNTA(L313:L315)</f>
        <v>3</v>
      </c>
      <c r="M316" s="158">
        <f t="shared" ref="M316:AD316" si="67">SUM(M313:M315)</f>
        <v>4</v>
      </c>
      <c r="N316" s="12">
        <f t="shared" si="67"/>
        <v>3</v>
      </c>
      <c r="O316" s="12">
        <f t="shared" si="67"/>
        <v>3</v>
      </c>
      <c r="P316" s="12">
        <f t="shared" si="67"/>
        <v>0</v>
      </c>
      <c r="Q316" s="158">
        <f t="shared" si="67"/>
        <v>4</v>
      </c>
      <c r="R316" s="12">
        <f t="shared" si="67"/>
        <v>3</v>
      </c>
      <c r="S316" s="12">
        <f t="shared" si="67"/>
        <v>3</v>
      </c>
      <c r="T316" s="12">
        <f t="shared" si="67"/>
        <v>0</v>
      </c>
      <c r="U316" s="158">
        <f t="shared" si="67"/>
        <v>6274</v>
      </c>
      <c r="V316" s="12">
        <f t="shared" si="67"/>
        <v>6274</v>
      </c>
      <c r="W316" s="12">
        <f t="shared" si="67"/>
        <v>0</v>
      </c>
      <c r="X316" s="12">
        <f t="shared" si="67"/>
        <v>0</v>
      </c>
      <c r="Y316" s="12">
        <f t="shared" si="67"/>
        <v>0</v>
      </c>
      <c r="Z316" s="12">
        <f t="shared" si="67"/>
        <v>0</v>
      </c>
      <c r="AA316" s="12">
        <f t="shared" si="67"/>
        <v>0</v>
      </c>
      <c r="AB316" s="12">
        <f t="shared" si="67"/>
        <v>0</v>
      </c>
      <c r="AC316" s="12">
        <f t="shared" si="67"/>
        <v>0</v>
      </c>
      <c r="AD316" s="12">
        <f t="shared" si="67"/>
        <v>0</v>
      </c>
      <c r="AG316" t="str">
        <f t="shared" si="64"/>
        <v/>
      </c>
    </row>
    <row r="317" spans="1:33" ht="15" customHeight="1" x14ac:dyDescent="0.3">
      <c r="A317" s="7"/>
      <c r="B317" s="7"/>
      <c r="C317" s="29"/>
      <c r="D317" s="29"/>
      <c r="E317" s="117"/>
      <c r="F317" s="117"/>
      <c r="G317" s="113"/>
      <c r="H317" s="113"/>
      <c r="I317" s="25"/>
      <c r="J317" s="32"/>
      <c r="K317" s="11"/>
      <c r="L317" s="13"/>
      <c r="M317" s="151"/>
      <c r="N317" s="13"/>
      <c r="O317" s="13"/>
      <c r="P317" s="13"/>
      <c r="Q317" s="158"/>
      <c r="R317" s="12"/>
      <c r="S317" s="12"/>
      <c r="T317" s="12"/>
      <c r="U317" s="158"/>
      <c r="V317" s="12"/>
      <c r="W317" s="12"/>
      <c r="X317" s="12"/>
      <c r="Y317" s="12"/>
      <c r="Z317" s="12"/>
      <c r="AA317" s="12"/>
      <c r="AB317" s="12"/>
      <c r="AC317" s="12"/>
      <c r="AD317" s="12"/>
      <c r="AG317" t="str">
        <f t="shared" si="64"/>
        <v/>
      </c>
    </row>
    <row r="318" spans="1:33" ht="15" customHeight="1" outlineLevel="1" x14ac:dyDescent="0.3">
      <c r="A318" s="7"/>
      <c r="B318" s="7"/>
      <c r="C318" s="29"/>
      <c r="D318" s="29"/>
      <c r="E318" s="117"/>
      <c r="F318" s="117"/>
      <c r="G318" s="113"/>
      <c r="H318" s="113"/>
      <c r="I318" s="25"/>
      <c r="J318" s="62" t="s">
        <v>11</v>
      </c>
      <c r="K318" s="8" t="s">
        <v>12</v>
      </c>
      <c r="L318" s="14"/>
      <c r="M318" s="149"/>
      <c r="N318" s="14"/>
      <c r="O318" s="14"/>
      <c r="P318" s="14"/>
      <c r="Q318" s="159"/>
      <c r="R318" s="9"/>
      <c r="S318" s="9"/>
      <c r="T318" s="9"/>
      <c r="U318" s="159"/>
      <c r="V318" s="9"/>
      <c r="W318" s="9"/>
      <c r="X318" s="9"/>
      <c r="Y318" s="9"/>
      <c r="Z318" s="9"/>
      <c r="AA318" s="9"/>
      <c r="AB318" s="9"/>
      <c r="AC318" s="9"/>
      <c r="AD318" s="106"/>
      <c r="AG318" t="str">
        <f t="shared" si="64"/>
        <v/>
      </c>
    </row>
    <row r="319" spans="1:33" ht="15" customHeight="1" outlineLevel="1" x14ac:dyDescent="0.3">
      <c r="A319" s="2" t="s">
        <v>227</v>
      </c>
      <c r="B319" s="2" t="s">
        <v>227</v>
      </c>
      <c r="C319" s="29">
        <v>693</v>
      </c>
      <c r="D319" s="29">
        <v>122</v>
      </c>
      <c r="E319" s="113">
        <v>44477</v>
      </c>
      <c r="F319" s="116">
        <v>44658</v>
      </c>
      <c r="G319" s="115">
        <v>46998</v>
      </c>
      <c r="H319" s="115" t="s">
        <v>14</v>
      </c>
      <c r="I319" s="75"/>
      <c r="J319" s="65">
        <v>820220010</v>
      </c>
      <c r="K319" s="3" t="s">
        <v>421</v>
      </c>
      <c r="L319" s="10" t="s">
        <v>31</v>
      </c>
      <c r="M319" s="157">
        <v>49</v>
      </c>
      <c r="N319">
        <v>49</v>
      </c>
      <c r="O319">
        <v>0</v>
      </c>
      <c r="P319">
        <v>49</v>
      </c>
      <c r="Q319" s="159">
        <v>49</v>
      </c>
      <c r="R319" s="9">
        <v>49</v>
      </c>
      <c r="S319" s="9">
        <v>0</v>
      </c>
      <c r="T319" s="9">
        <v>49</v>
      </c>
      <c r="U319" s="159">
        <v>4089</v>
      </c>
      <c r="V319" s="9">
        <v>4089</v>
      </c>
      <c r="W319" s="9">
        <v>0</v>
      </c>
      <c r="X319" s="9">
        <v>0</v>
      </c>
      <c r="Y319" s="9">
        <v>10</v>
      </c>
      <c r="Z319" s="9">
        <v>4089</v>
      </c>
      <c r="AA319" s="9">
        <v>0</v>
      </c>
      <c r="AB319" s="9">
        <v>0</v>
      </c>
      <c r="AC319" s="9">
        <v>0</v>
      </c>
      <c r="AD319" s="9">
        <v>0</v>
      </c>
      <c r="AG319" t="str">
        <f t="shared" si="64"/>
        <v/>
      </c>
    </row>
    <row r="320" spans="1:33" ht="15" customHeight="1" outlineLevel="1" x14ac:dyDescent="0.3">
      <c r="A320" s="2" t="s">
        <v>227</v>
      </c>
      <c r="B320" s="2" t="s">
        <v>227</v>
      </c>
      <c r="C320" s="29">
        <v>693</v>
      </c>
      <c r="D320" s="29">
        <v>122</v>
      </c>
      <c r="E320" s="113">
        <v>45236</v>
      </c>
      <c r="F320" s="116">
        <v>45344</v>
      </c>
      <c r="G320" s="115">
        <v>47199</v>
      </c>
      <c r="H320" s="115" t="s">
        <v>14</v>
      </c>
      <c r="I320" s="74"/>
      <c r="J320" s="65">
        <v>820240060</v>
      </c>
      <c r="K320" s="19" t="s">
        <v>356</v>
      </c>
      <c r="L320" s="10" t="s">
        <v>15</v>
      </c>
      <c r="M320" s="157">
        <v>213</v>
      </c>
      <c r="N320">
        <v>213</v>
      </c>
      <c r="O320">
        <v>0</v>
      </c>
      <c r="P320">
        <v>213</v>
      </c>
      <c r="Q320" s="159">
        <v>213</v>
      </c>
      <c r="R320" s="9">
        <v>213</v>
      </c>
      <c r="S320" s="9">
        <v>0</v>
      </c>
      <c r="T320" s="9">
        <v>213</v>
      </c>
      <c r="U320" s="15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G320" t="str">
        <f t="shared" si="64"/>
        <v/>
      </c>
    </row>
    <row r="321" spans="1:33" ht="15" customHeight="1" x14ac:dyDescent="0.3">
      <c r="A321" s="7"/>
      <c r="B321" s="7"/>
      <c r="C321" s="29"/>
      <c r="D321" s="29"/>
      <c r="E321" s="117"/>
      <c r="F321" s="117"/>
      <c r="G321" s="113"/>
      <c r="H321" s="113"/>
      <c r="I321" s="25"/>
      <c r="J321" s="32"/>
      <c r="K321" s="11" t="s">
        <v>227</v>
      </c>
      <c r="L321" s="13">
        <f>COUNTA(L319:L320)</f>
        <v>2</v>
      </c>
      <c r="M321" s="158">
        <f>SUM(M319:M320)</f>
        <v>262</v>
      </c>
      <c r="N321" s="12">
        <f t="shared" ref="N321:P321" si="68">SUM(N319:N320)</f>
        <v>262</v>
      </c>
      <c r="O321" s="12">
        <f t="shared" si="68"/>
        <v>0</v>
      </c>
      <c r="P321" s="12">
        <f t="shared" si="68"/>
        <v>262</v>
      </c>
      <c r="Q321" s="158">
        <f>SUM(Q319:Q320)</f>
        <v>262</v>
      </c>
      <c r="R321" s="12">
        <f t="shared" ref="R321:AD321" si="69">SUM(R319:R320)</f>
        <v>262</v>
      </c>
      <c r="S321" s="12">
        <f t="shared" si="69"/>
        <v>0</v>
      </c>
      <c r="T321" s="12">
        <f t="shared" si="69"/>
        <v>262</v>
      </c>
      <c r="U321" s="158">
        <f t="shared" si="69"/>
        <v>4089</v>
      </c>
      <c r="V321" s="12">
        <f t="shared" si="69"/>
        <v>4089</v>
      </c>
      <c r="W321" s="12">
        <f t="shared" si="69"/>
        <v>0</v>
      </c>
      <c r="X321" s="12">
        <f t="shared" si="69"/>
        <v>0</v>
      </c>
      <c r="Y321" s="12">
        <f t="shared" si="69"/>
        <v>10</v>
      </c>
      <c r="Z321" s="12">
        <f t="shared" si="69"/>
        <v>4089</v>
      </c>
      <c r="AA321" s="12">
        <f t="shared" si="69"/>
        <v>0</v>
      </c>
      <c r="AB321" s="12">
        <f t="shared" si="69"/>
        <v>0</v>
      </c>
      <c r="AC321" s="12">
        <f t="shared" si="69"/>
        <v>0</v>
      </c>
      <c r="AD321" s="12">
        <f t="shared" si="69"/>
        <v>0</v>
      </c>
      <c r="AG321" t="str">
        <f t="shared" si="64"/>
        <v/>
      </c>
    </row>
    <row r="322" spans="1:33" x14ac:dyDescent="0.3">
      <c r="A322" s="33"/>
      <c r="B322" s="33"/>
      <c r="C322" s="33"/>
      <c r="D322" s="33"/>
      <c r="E322" s="133"/>
      <c r="F322" s="133"/>
      <c r="G322" s="133"/>
      <c r="H322" s="133"/>
      <c r="I322" s="94"/>
      <c r="J322" s="69"/>
      <c r="K322" s="70"/>
      <c r="L322" s="79"/>
      <c r="M322" s="153"/>
      <c r="N322" s="79"/>
      <c r="O322" s="79"/>
      <c r="P322" s="79"/>
      <c r="Q322" s="161"/>
      <c r="R322" s="71"/>
      <c r="S322" s="71"/>
      <c r="T322" s="71"/>
      <c r="U322" s="161"/>
      <c r="V322" s="71"/>
      <c r="W322" s="71"/>
      <c r="X322" s="71"/>
      <c r="Y322" s="71"/>
      <c r="Z322" s="71"/>
      <c r="AA322" s="71"/>
      <c r="AB322" s="71"/>
      <c r="AC322" s="71"/>
      <c r="AD322" s="106"/>
      <c r="AG322" t="str">
        <f t="shared" si="64"/>
        <v/>
      </c>
    </row>
    <row r="323" spans="1:33" outlineLevel="1" x14ac:dyDescent="0.3">
      <c r="A323" s="33"/>
      <c r="B323" s="33"/>
      <c r="C323" s="33"/>
      <c r="D323" s="33"/>
      <c r="E323" s="133"/>
      <c r="F323" s="133"/>
      <c r="G323" s="133"/>
      <c r="H323" s="133"/>
      <c r="I323" s="94"/>
      <c r="J323" s="62" t="s">
        <v>11</v>
      </c>
      <c r="K323" s="8" t="s">
        <v>12</v>
      </c>
      <c r="L323" s="14"/>
      <c r="M323" s="149"/>
      <c r="N323" s="14"/>
      <c r="O323" s="14"/>
      <c r="P323" s="14"/>
      <c r="Q323" s="159"/>
      <c r="R323" s="9"/>
      <c r="S323" s="9"/>
      <c r="T323" s="9"/>
      <c r="U323" s="159"/>
      <c r="V323" s="9"/>
      <c r="W323" s="9"/>
      <c r="X323" s="9"/>
      <c r="Y323" s="9"/>
      <c r="Z323" s="9"/>
      <c r="AA323" s="9"/>
      <c r="AB323" s="9"/>
      <c r="AC323" s="9"/>
      <c r="AD323" s="106"/>
      <c r="AG323" t="str">
        <f t="shared" si="64"/>
        <v/>
      </c>
    </row>
    <row r="324" spans="1:33" outlineLevel="1" x14ac:dyDescent="0.3">
      <c r="A324" s="2" t="s">
        <v>228</v>
      </c>
      <c r="B324" s="2" t="s">
        <v>257</v>
      </c>
      <c r="C324" s="29" t="s">
        <v>229</v>
      </c>
      <c r="D324" s="29" t="s">
        <v>230</v>
      </c>
      <c r="E324" s="113">
        <v>39148</v>
      </c>
      <c r="F324" s="113">
        <v>39695</v>
      </c>
      <c r="G324" s="138" t="s">
        <v>14</v>
      </c>
      <c r="H324" s="138">
        <v>43030</v>
      </c>
      <c r="I324" s="105">
        <v>23941</v>
      </c>
      <c r="J324" s="29">
        <v>120070660</v>
      </c>
      <c r="K324" s="3" t="s">
        <v>231</v>
      </c>
      <c r="L324" s="10" t="s">
        <v>15</v>
      </c>
      <c r="M324" s="157">
        <v>3</v>
      </c>
      <c r="N324">
        <v>1</v>
      </c>
      <c r="O324">
        <v>1</v>
      </c>
      <c r="P324">
        <v>0</v>
      </c>
      <c r="Q324" s="159">
        <v>3</v>
      </c>
      <c r="R324" s="9">
        <v>1</v>
      </c>
      <c r="S324" s="9">
        <v>1</v>
      </c>
      <c r="T324" s="9">
        <v>0</v>
      </c>
      <c r="U324" s="15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G324" t="str">
        <f t="shared" si="64"/>
        <v/>
      </c>
    </row>
    <row r="325" spans="1:33" s="33" customFormat="1" outlineLevel="1" x14ac:dyDescent="0.3">
      <c r="A325" s="2" t="s">
        <v>228</v>
      </c>
      <c r="B325" s="2" t="s">
        <v>133</v>
      </c>
      <c r="C325" s="29" t="s">
        <v>639</v>
      </c>
      <c r="D325" s="29" t="s">
        <v>603</v>
      </c>
      <c r="E325" s="113">
        <v>45237</v>
      </c>
      <c r="F325" s="116">
        <v>45666</v>
      </c>
      <c r="G325" s="115">
        <v>11079</v>
      </c>
      <c r="H325" s="115">
        <v>46874</v>
      </c>
      <c r="I325" s="75"/>
      <c r="J325" s="65">
        <v>120240060</v>
      </c>
      <c r="K325" s="22" t="s">
        <v>640</v>
      </c>
      <c r="L325" s="10" t="s">
        <v>15</v>
      </c>
      <c r="M325" s="157">
        <v>130</v>
      </c>
      <c r="N325">
        <v>130</v>
      </c>
      <c r="O325">
        <v>0</v>
      </c>
      <c r="P325">
        <v>130</v>
      </c>
      <c r="Q325" s="163">
        <v>130</v>
      </c>
      <c r="R325" s="21">
        <v>130</v>
      </c>
      <c r="S325" s="21">
        <v>0</v>
      </c>
      <c r="T325" s="21">
        <v>130</v>
      </c>
      <c r="U325" s="165">
        <v>0</v>
      </c>
      <c r="V325" s="73">
        <v>0</v>
      </c>
      <c r="W325" s="73">
        <v>0</v>
      </c>
      <c r="X325" s="73">
        <v>0</v>
      </c>
      <c r="Y325" s="73">
        <v>0</v>
      </c>
      <c r="Z325" s="73">
        <v>0</v>
      </c>
      <c r="AA325" s="73">
        <v>0</v>
      </c>
      <c r="AB325" s="73">
        <v>0</v>
      </c>
      <c r="AC325" s="21">
        <v>0</v>
      </c>
      <c r="AD325" s="21">
        <v>0</v>
      </c>
      <c r="AG325" t="str">
        <f t="shared" si="64"/>
        <v/>
      </c>
    </row>
    <row r="326" spans="1:33" s="33" customFormat="1" outlineLevel="1" x14ac:dyDescent="0.3">
      <c r="A326" s="2" t="s">
        <v>228</v>
      </c>
      <c r="B326" s="2" t="s">
        <v>257</v>
      </c>
      <c r="C326" s="29" t="s">
        <v>330</v>
      </c>
      <c r="D326" s="29" t="s">
        <v>331</v>
      </c>
      <c r="E326" s="113">
        <v>45595</v>
      </c>
      <c r="F326" s="116">
        <v>45771</v>
      </c>
      <c r="G326" s="115">
        <v>12950</v>
      </c>
      <c r="H326" s="115">
        <v>46919</v>
      </c>
      <c r="I326" s="75"/>
      <c r="J326" s="65" t="s">
        <v>641</v>
      </c>
      <c r="K326" s="22" t="s">
        <v>642</v>
      </c>
      <c r="L326" s="10" t="s">
        <v>27</v>
      </c>
      <c r="M326" s="157">
        <v>0</v>
      </c>
      <c r="N326">
        <v>0</v>
      </c>
      <c r="O326">
        <v>0</v>
      </c>
      <c r="P326">
        <v>0</v>
      </c>
      <c r="Q326" s="163">
        <v>0</v>
      </c>
      <c r="R326" s="21">
        <v>0</v>
      </c>
      <c r="S326" s="21">
        <v>0</v>
      </c>
      <c r="T326" s="21">
        <v>0</v>
      </c>
      <c r="U326" s="165">
        <v>41052</v>
      </c>
      <c r="V326" s="73">
        <v>18936</v>
      </c>
      <c r="W326" s="73">
        <v>8</v>
      </c>
      <c r="X326" s="73">
        <v>3286</v>
      </c>
      <c r="Y326" s="73">
        <v>63</v>
      </c>
      <c r="Z326" s="73">
        <v>15650</v>
      </c>
      <c r="AA326" s="73">
        <v>0</v>
      </c>
      <c r="AB326" s="73">
        <v>0</v>
      </c>
      <c r="AC326" s="21">
        <v>0</v>
      </c>
      <c r="AD326" s="21">
        <v>0</v>
      </c>
      <c r="AG326" t="str">
        <f t="shared" si="64"/>
        <v/>
      </c>
    </row>
    <row r="327" spans="1:33" s="33" customFormat="1" outlineLevel="1" x14ac:dyDescent="0.3">
      <c r="A327" s="2" t="s">
        <v>228</v>
      </c>
      <c r="B327" s="2" t="s">
        <v>133</v>
      </c>
      <c r="C327" s="29" t="s">
        <v>639</v>
      </c>
      <c r="D327" s="29" t="s">
        <v>603</v>
      </c>
      <c r="E327" s="113">
        <v>45706</v>
      </c>
      <c r="F327" s="116">
        <v>45869</v>
      </c>
      <c r="G327" s="115">
        <v>47731</v>
      </c>
      <c r="H327" s="115">
        <v>47001</v>
      </c>
      <c r="I327" s="75"/>
      <c r="J327" s="65" t="s">
        <v>666</v>
      </c>
      <c r="K327" s="22" t="s">
        <v>667</v>
      </c>
      <c r="L327" s="10" t="s">
        <v>15</v>
      </c>
      <c r="M327" s="163">
        <v>43</v>
      </c>
      <c r="N327" s="21">
        <v>43</v>
      </c>
      <c r="O327" s="21">
        <v>43</v>
      </c>
      <c r="P327" s="21">
        <v>0</v>
      </c>
      <c r="Q327" s="163">
        <v>43</v>
      </c>
      <c r="R327" s="21">
        <v>43</v>
      </c>
      <c r="S327" s="21">
        <v>43</v>
      </c>
      <c r="T327" s="21">
        <v>0</v>
      </c>
      <c r="U327" s="165">
        <v>0</v>
      </c>
      <c r="V327" s="73">
        <v>0</v>
      </c>
      <c r="W327" s="73">
        <v>0</v>
      </c>
      <c r="X327" s="73">
        <v>0</v>
      </c>
      <c r="Y327" s="73">
        <v>0</v>
      </c>
      <c r="Z327" s="73">
        <v>0</v>
      </c>
      <c r="AA327" s="73">
        <v>0</v>
      </c>
      <c r="AB327" s="73">
        <v>0</v>
      </c>
      <c r="AC327" s="21">
        <v>0</v>
      </c>
      <c r="AD327" s="21">
        <v>0</v>
      </c>
      <c r="AG327" t="str">
        <f t="shared" si="64"/>
        <v/>
      </c>
    </row>
    <row r="328" spans="1:33" x14ac:dyDescent="0.3">
      <c r="A328" s="7"/>
      <c r="B328" s="7"/>
      <c r="C328" s="29"/>
      <c r="D328" s="29"/>
      <c r="E328" s="117"/>
      <c r="F328" s="117"/>
      <c r="G328" s="113"/>
      <c r="H328" s="113"/>
      <c r="I328" s="25"/>
      <c r="J328" s="32"/>
      <c r="K328" s="11" t="s">
        <v>228</v>
      </c>
      <c r="L328" s="13">
        <f>COUNTA(L324:L327)</f>
        <v>4</v>
      </c>
      <c r="M328" s="158">
        <f t="shared" ref="M328:AD328" si="70">SUM(M324:M327)</f>
        <v>176</v>
      </c>
      <c r="N328" s="12">
        <f t="shared" si="70"/>
        <v>174</v>
      </c>
      <c r="O328" s="12">
        <f t="shared" si="70"/>
        <v>44</v>
      </c>
      <c r="P328" s="12">
        <f t="shared" si="70"/>
        <v>130</v>
      </c>
      <c r="Q328" s="158">
        <f t="shared" si="70"/>
        <v>176</v>
      </c>
      <c r="R328" s="12">
        <f t="shared" si="70"/>
        <v>174</v>
      </c>
      <c r="S328" s="12">
        <f t="shared" si="70"/>
        <v>44</v>
      </c>
      <c r="T328" s="12">
        <f t="shared" si="70"/>
        <v>130</v>
      </c>
      <c r="U328" s="158">
        <f t="shared" si="70"/>
        <v>41052</v>
      </c>
      <c r="V328" s="12">
        <f t="shared" si="70"/>
        <v>18936</v>
      </c>
      <c r="W328" s="12">
        <f t="shared" si="70"/>
        <v>8</v>
      </c>
      <c r="X328" s="12">
        <f t="shared" si="70"/>
        <v>3286</v>
      </c>
      <c r="Y328" s="12">
        <f t="shared" si="70"/>
        <v>63</v>
      </c>
      <c r="Z328" s="12">
        <f t="shared" si="70"/>
        <v>15650</v>
      </c>
      <c r="AA328" s="12">
        <f t="shared" si="70"/>
        <v>0</v>
      </c>
      <c r="AB328" s="12">
        <f t="shared" si="70"/>
        <v>0</v>
      </c>
      <c r="AC328" s="12">
        <f t="shared" si="70"/>
        <v>0</v>
      </c>
      <c r="AD328" s="12">
        <f t="shared" si="70"/>
        <v>0</v>
      </c>
      <c r="AG328" t="str">
        <f t="shared" si="64"/>
        <v/>
      </c>
    </row>
    <row r="329" spans="1:33" x14ac:dyDescent="0.3">
      <c r="A329" s="33"/>
      <c r="B329" s="33"/>
      <c r="C329" s="33"/>
      <c r="D329" s="33"/>
      <c r="E329" s="133"/>
      <c r="F329" s="133"/>
      <c r="G329" s="133"/>
      <c r="H329" s="133"/>
      <c r="I329" s="94"/>
      <c r="J329" s="32"/>
      <c r="K329" s="11"/>
      <c r="L329" s="13"/>
      <c r="M329" s="151"/>
      <c r="N329" s="13"/>
      <c r="O329" s="13"/>
      <c r="P329" s="13"/>
      <c r="Q329" s="158"/>
      <c r="R329" s="12"/>
      <c r="S329" s="12"/>
      <c r="T329" s="12"/>
      <c r="U329" s="158"/>
      <c r="V329" s="12"/>
      <c r="W329" s="12"/>
      <c r="X329" s="12"/>
      <c r="Y329" s="12"/>
      <c r="Z329" s="12"/>
      <c r="AA329" s="12"/>
      <c r="AB329" s="12"/>
      <c r="AC329" s="12"/>
      <c r="AD329" s="12"/>
      <c r="AG329" t="str">
        <f t="shared" si="64"/>
        <v/>
      </c>
    </row>
    <row r="330" spans="1:33" outlineLevel="1" x14ac:dyDescent="0.3">
      <c r="A330" s="33"/>
      <c r="B330" s="33"/>
      <c r="C330" s="33"/>
      <c r="D330" s="33"/>
      <c r="E330" s="133"/>
      <c r="F330" s="133"/>
      <c r="G330" s="133"/>
      <c r="H330" s="133"/>
      <c r="I330" s="94"/>
      <c r="J330" s="62" t="s">
        <v>11</v>
      </c>
      <c r="K330" s="8" t="s">
        <v>12</v>
      </c>
      <c r="L330" s="13"/>
      <c r="M330" s="151"/>
      <c r="N330" s="13"/>
      <c r="O330" s="13"/>
      <c r="P330" s="13"/>
      <c r="Q330" s="158"/>
      <c r="R330" s="12"/>
      <c r="S330" s="12"/>
      <c r="T330" s="12"/>
      <c r="U330" s="158"/>
      <c r="V330" s="12"/>
      <c r="W330" s="12"/>
      <c r="X330" s="12"/>
      <c r="Y330" s="12"/>
      <c r="Z330" s="12"/>
      <c r="AA330" s="12"/>
      <c r="AB330" s="12"/>
      <c r="AC330" s="12"/>
      <c r="AD330" s="106"/>
      <c r="AG330" t="str">
        <f t="shared" si="64"/>
        <v/>
      </c>
    </row>
    <row r="331" spans="1:33" s="33" customFormat="1" outlineLevel="1" x14ac:dyDescent="0.3">
      <c r="A331" s="22" t="s">
        <v>293</v>
      </c>
      <c r="B331" s="22" t="s">
        <v>294</v>
      </c>
      <c r="C331" s="23">
        <v>642</v>
      </c>
      <c r="D331" s="65" t="s">
        <v>297</v>
      </c>
      <c r="E331" s="113">
        <v>42724</v>
      </c>
      <c r="F331" s="116">
        <v>43538</v>
      </c>
      <c r="G331" s="115">
        <v>47247</v>
      </c>
      <c r="H331" s="115">
        <v>47244</v>
      </c>
      <c r="I331" s="75"/>
      <c r="J331" s="29">
        <v>120170170</v>
      </c>
      <c r="K331" s="22" t="s">
        <v>337</v>
      </c>
      <c r="L331" s="10" t="s">
        <v>31</v>
      </c>
      <c r="M331" s="157">
        <v>302</v>
      </c>
      <c r="N331">
        <v>227</v>
      </c>
      <c r="O331">
        <v>27</v>
      </c>
      <c r="P331">
        <v>200</v>
      </c>
      <c r="Q331" s="159">
        <v>372</v>
      </c>
      <c r="R331" s="9">
        <v>297</v>
      </c>
      <c r="S331" s="9">
        <v>31</v>
      </c>
      <c r="T331" s="9">
        <v>266</v>
      </c>
      <c r="U331" s="159">
        <v>311537</v>
      </c>
      <c r="V331" s="9">
        <v>65211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5</v>
      </c>
      <c r="AD331" s="9">
        <v>65211</v>
      </c>
      <c r="AG331" t="str">
        <f t="shared" si="64"/>
        <v/>
      </c>
    </row>
    <row r="332" spans="1:33" s="33" customFormat="1" outlineLevel="1" x14ac:dyDescent="0.3">
      <c r="A332" s="22" t="s">
        <v>293</v>
      </c>
      <c r="B332" s="22" t="s">
        <v>294</v>
      </c>
      <c r="C332" s="29" t="s">
        <v>707</v>
      </c>
      <c r="D332" s="29" t="s">
        <v>708</v>
      </c>
      <c r="E332" s="167">
        <v>45695</v>
      </c>
      <c r="F332" s="63">
        <v>45904</v>
      </c>
      <c r="G332" s="74">
        <v>47793</v>
      </c>
      <c r="H332" s="74">
        <v>47063</v>
      </c>
      <c r="I332" s="74"/>
      <c r="J332" s="86" t="s">
        <v>709</v>
      </c>
      <c r="K332" s="33" t="s">
        <v>710</v>
      </c>
      <c r="L332" s="10" t="s">
        <v>27</v>
      </c>
      <c r="M332" s="157">
        <v>0</v>
      </c>
      <c r="N332">
        <v>0</v>
      </c>
      <c r="O332">
        <v>0</v>
      </c>
      <c r="P332">
        <v>0</v>
      </c>
      <c r="Q332" s="159">
        <v>0</v>
      </c>
      <c r="R332" s="9">
        <v>0</v>
      </c>
      <c r="S332" s="9">
        <v>0</v>
      </c>
      <c r="T332" s="9">
        <v>0</v>
      </c>
      <c r="U332" s="159">
        <v>18805</v>
      </c>
      <c r="V332" s="9">
        <v>18805</v>
      </c>
      <c r="W332" s="9">
        <v>0</v>
      </c>
      <c r="X332" s="9">
        <v>0</v>
      </c>
      <c r="Y332" s="9">
        <v>0</v>
      </c>
      <c r="Z332" s="9">
        <v>0</v>
      </c>
      <c r="AA332" s="9">
        <v>5</v>
      </c>
      <c r="AB332" s="9">
        <v>18805</v>
      </c>
      <c r="AC332" s="9">
        <v>0</v>
      </c>
      <c r="AD332" s="9">
        <v>0</v>
      </c>
      <c r="AG332"/>
    </row>
    <row r="333" spans="1:33" x14ac:dyDescent="0.3">
      <c r="A333" s="7"/>
      <c r="B333" s="7"/>
      <c r="C333" s="29"/>
      <c r="D333" s="29"/>
      <c r="E333" s="117"/>
      <c r="F333" s="117"/>
      <c r="G333" s="113"/>
      <c r="H333" s="113"/>
      <c r="I333" s="25"/>
      <c r="J333" s="65"/>
      <c r="K333" s="11" t="s">
        <v>251</v>
      </c>
      <c r="L333" s="13">
        <f>COUNTA(L331:L332)</f>
        <v>2</v>
      </c>
      <c r="M333" s="158">
        <f t="shared" ref="M333:U333" si="71">SUM(M331:M332)</f>
        <v>302</v>
      </c>
      <c r="N333" s="12">
        <f t="shared" si="71"/>
        <v>227</v>
      </c>
      <c r="O333" s="12">
        <f t="shared" si="71"/>
        <v>27</v>
      </c>
      <c r="P333" s="12">
        <f t="shared" si="71"/>
        <v>200</v>
      </c>
      <c r="Q333" s="158">
        <f t="shared" si="71"/>
        <v>372</v>
      </c>
      <c r="R333" s="12">
        <f t="shared" si="71"/>
        <v>297</v>
      </c>
      <c r="S333" s="12">
        <f t="shared" si="71"/>
        <v>31</v>
      </c>
      <c r="T333" s="12">
        <f t="shared" si="71"/>
        <v>266</v>
      </c>
      <c r="U333" s="158">
        <f t="shared" si="71"/>
        <v>330342</v>
      </c>
      <c r="V333" s="12">
        <f t="shared" ref="V333:AD333" si="72">SUM(V331:V332)</f>
        <v>84016</v>
      </c>
      <c r="W333" s="12">
        <f t="shared" si="72"/>
        <v>0</v>
      </c>
      <c r="X333" s="12">
        <f t="shared" si="72"/>
        <v>0</v>
      </c>
      <c r="Y333" s="12">
        <f t="shared" si="72"/>
        <v>0</v>
      </c>
      <c r="Z333" s="12">
        <f t="shared" si="72"/>
        <v>0</v>
      </c>
      <c r="AA333" s="12">
        <f t="shared" si="72"/>
        <v>5</v>
      </c>
      <c r="AB333" s="12">
        <f t="shared" si="72"/>
        <v>18805</v>
      </c>
      <c r="AC333" s="12">
        <f t="shared" si="72"/>
        <v>5</v>
      </c>
      <c r="AD333" s="12">
        <f t="shared" si="72"/>
        <v>65211</v>
      </c>
      <c r="AG333" t="str">
        <f t="shared" si="64"/>
        <v/>
      </c>
    </row>
    <row r="334" spans="1:33" x14ac:dyDescent="0.3">
      <c r="A334" s="33"/>
      <c r="B334" s="33"/>
      <c r="C334" s="33"/>
      <c r="D334" s="33"/>
      <c r="E334" s="133"/>
      <c r="F334" s="133"/>
      <c r="G334" s="133"/>
      <c r="H334" s="133"/>
      <c r="I334" s="94"/>
      <c r="J334" s="69"/>
      <c r="K334" s="70"/>
      <c r="L334" s="79"/>
      <c r="M334" s="153"/>
      <c r="N334" s="79"/>
      <c r="O334" s="79"/>
      <c r="P334" s="79"/>
      <c r="Q334" s="161"/>
      <c r="R334" s="71"/>
      <c r="S334" s="71"/>
      <c r="T334" s="71"/>
      <c r="U334" s="161"/>
      <c r="V334" s="71"/>
      <c r="W334" s="71"/>
      <c r="X334" s="71"/>
      <c r="Y334" s="71"/>
      <c r="Z334" s="71"/>
      <c r="AA334" s="71"/>
      <c r="AB334" s="71"/>
      <c r="AC334" s="71"/>
      <c r="AD334" s="106"/>
      <c r="AG334" t="str">
        <f t="shared" si="64"/>
        <v/>
      </c>
    </row>
    <row r="335" spans="1:33" outlineLevel="1" x14ac:dyDescent="0.3">
      <c r="A335" s="7"/>
      <c r="B335" s="7"/>
      <c r="C335" s="29"/>
      <c r="D335" s="29"/>
      <c r="E335" s="117"/>
      <c r="F335" s="117"/>
      <c r="G335" s="113"/>
      <c r="H335" s="113"/>
      <c r="I335" s="25"/>
      <c r="J335" s="62" t="s">
        <v>11</v>
      </c>
      <c r="K335" s="8" t="s">
        <v>12</v>
      </c>
      <c r="L335" s="14"/>
      <c r="M335" s="149"/>
      <c r="N335" s="14"/>
      <c r="O335" s="14"/>
      <c r="P335" s="14"/>
      <c r="Q335" s="159"/>
      <c r="R335" s="9"/>
      <c r="S335" s="9"/>
      <c r="T335" s="9"/>
      <c r="U335" s="159"/>
      <c r="V335" s="9"/>
      <c r="W335" s="9"/>
      <c r="X335" s="9"/>
      <c r="Y335" s="9"/>
      <c r="Z335" s="9"/>
      <c r="AA335" s="9"/>
      <c r="AB335" s="9"/>
      <c r="AC335" s="9"/>
      <c r="AD335" s="106"/>
      <c r="AG335" t="str">
        <f t="shared" si="64"/>
        <v/>
      </c>
    </row>
    <row r="336" spans="1:33" outlineLevel="1" x14ac:dyDescent="0.3">
      <c r="A336" s="22" t="s">
        <v>448</v>
      </c>
      <c r="B336" s="22" t="s">
        <v>449</v>
      </c>
      <c r="C336" s="29" t="s">
        <v>450</v>
      </c>
      <c r="D336" s="29" t="s">
        <v>451</v>
      </c>
      <c r="E336" s="113">
        <v>44448</v>
      </c>
      <c r="F336" s="116">
        <v>44910</v>
      </c>
      <c r="G336" s="115">
        <v>46788</v>
      </c>
      <c r="H336" s="115">
        <v>46058</v>
      </c>
      <c r="I336" s="75"/>
      <c r="J336" s="65">
        <v>120210230</v>
      </c>
      <c r="K336" s="19" t="s">
        <v>447</v>
      </c>
      <c r="L336" s="10" t="s">
        <v>31</v>
      </c>
      <c r="M336" s="157">
        <v>90</v>
      </c>
      <c r="N336">
        <v>90</v>
      </c>
      <c r="O336">
        <v>0</v>
      </c>
      <c r="P336">
        <v>90</v>
      </c>
      <c r="Q336" s="163">
        <v>90</v>
      </c>
      <c r="R336" s="21">
        <v>90</v>
      </c>
      <c r="S336" s="21">
        <v>0</v>
      </c>
      <c r="T336" s="21">
        <v>90</v>
      </c>
      <c r="U336" s="163">
        <v>22000</v>
      </c>
      <c r="V336" s="21">
        <v>19800</v>
      </c>
      <c r="W336" s="21">
        <v>0</v>
      </c>
      <c r="X336" s="21">
        <v>0</v>
      </c>
      <c r="Y336" s="21">
        <v>0</v>
      </c>
      <c r="Z336" s="21">
        <v>0</v>
      </c>
      <c r="AA336" s="21">
        <v>0</v>
      </c>
      <c r="AB336" s="21">
        <v>0</v>
      </c>
      <c r="AC336" s="9">
        <v>5</v>
      </c>
      <c r="AD336" s="21">
        <v>19800</v>
      </c>
      <c r="AG336" t="str">
        <f t="shared" si="64"/>
        <v/>
      </c>
    </row>
    <row r="337" spans="1:33" outlineLevel="1" x14ac:dyDescent="0.3">
      <c r="A337" s="22" t="s">
        <v>448</v>
      </c>
      <c r="B337" s="22" t="s">
        <v>449</v>
      </c>
      <c r="C337" s="29" t="s">
        <v>711</v>
      </c>
      <c r="D337" s="29" t="s">
        <v>712</v>
      </c>
      <c r="E337" s="113">
        <v>45706</v>
      </c>
      <c r="F337" s="116">
        <v>45981</v>
      </c>
      <c r="G337" s="115">
        <v>48603</v>
      </c>
      <c r="H337" s="115">
        <v>47142</v>
      </c>
      <c r="I337" s="75"/>
      <c r="J337" s="65" t="s">
        <v>713</v>
      </c>
      <c r="K337" s="19" t="s">
        <v>714</v>
      </c>
      <c r="L337" s="10" t="s">
        <v>31</v>
      </c>
      <c r="M337" s="157">
        <v>800</v>
      </c>
      <c r="N337">
        <v>800</v>
      </c>
      <c r="O337">
        <v>0</v>
      </c>
      <c r="P337">
        <v>800</v>
      </c>
      <c r="Q337" s="157">
        <v>800</v>
      </c>
      <c r="R337">
        <v>800</v>
      </c>
      <c r="S337">
        <v>0</v>
      </c>
      <c r="T337">
        <v>800</v>
      </c>
      <c r="U337" s="163">
        <v>55000</v>
      </c>
      <c r="V337" s="21">
        <v>55000</v>
      </c>
      <c r="W337" s="21">
        <v>0</v>
      </c>
      <c r="X337" s="21">
        <v>0</v>
      </c>
      <c r="Y337" s="21">
        <v>138</v>
      </c>
      <c r="Z337" s="21">
        <v>55000</v>
      </c>
      <c r="AA337" s="21">
        <v>0</v>
      </c>
      <c r="AB337" s="21">
        <v>0</v>
      </c>
      <c r="AC337" s="21">
        <v>0</v>
      </c>
      <c r="AD337" s="21">
        <v>0</v>
      </c>
    </row>
    <row r="338" spans="1:33" outlineLevel="1" x14ac:dyDescent="0.3">
      <c r="A338" s="22" t="s">
        <v>448</v>
      </c>
      <c r="B338" s="22" t="s">
        <v>449</v>
      </c>
      <c r="C338" s="29" t="s">
        <v>683</v>
      </c>
      <c r="D338" s="29" t="s">
        <v>684</v>
      </c>
      <c r="E338" s="113">
        <v>45532</v>
      </c>
      <c r="F338" s="116">
        <v>45813</v>
      </c>
      <c r="G338" s="115">
        <v>48801</v>
      </c>
      <c r="H338" s="115">
        <v>48070</v>
      </c>
      <c r="I338" s="75"/>
      <c r="J338" s="65" t="s">
        <v>668</v>
      </c>
      <c r="K338" s="19" t="s">
        <v>669</v>
      </c>
      <c r="L338" s="10" t="s">
        <v>31</v>
      </c>
      <c r="M338" s="157">
        <v>311</v>
      </c>
      <c r="N338">
        <v>311</v>
      </c>
      <c r="O338">
        <v>39</v>
      </c>
      <c r="P338">
        <v>272</v>
      </c>
      <c r="Q338" s="163">
        <v>311</v>
      </c>
      <c r="R338" s="21">
        <v>311</v>
      </c>
      <c r="S338" s="21">
        <v>39</v>
      </c>
      <c r="T338" s="21">
        <v>272</v>
      </c>
      <c r="U338" s="163">
        <v>62000</v>
      </c>
      <c r="V338" s="21">
        <v>62000</v>
      </c>
      <c r="W338" s="21"/>
      <c r="X338" s="21"/>
      <c r="Y338" s="21"/>
      <c r="Z338" s="21"/>
      <c r="AA338" s="21"/>
      <c r="AB338" s="21"/>
      <c r="AC338" s="9"/>
      <c r="AD338" s="21"/>
      <c r="AG338" t="str">
        <f t="shared" si="64"/>
        <v/>
      </c>
    </row>
    <row r="339" spans="1:33" x14ac:dyDescent="0.3">
      <c r="A339" s="7"/>
      <c r="B339" s="7"/>
      <c r="C339" s="29"/>
      <c r="D339" s="29"/>
      <c r="E339" s="117"/>
      <c r="F339" s="117"/>
      <c r="G339" s="113"/>
      <c r="H339" s="113"/>
      <c r="I339" s="25"/>
      <c r="J339" s="32"/>
      <c r="K339" s="11" t="s">
        <v>232</v>
      </c>
      <c r="L339" s="13">
        <f>COUNTA(L336:L338)</f>
        <v>3</v>
      </c>
      <c r="M339" s="158">
        <f t="shared" ref="M339:P339" si="73">SUM(M336:M338)</f>
        <v>1201</v>
      </c>
      <c r="N339" s="12">
        <f t="shared" si="73"/>
        <v>1201</v>
      </c>
      <c r="O339" s="12">
        <f t="shared" si="73"/>
        <v>39</v>
      </c>
      <c r="P339" s="12">
        <f t="shared" si="73"/>
        <v>1162</v>
      </c>
      <c r="Q339" s="158">
        <f t="shared" ref="Q339:AD339" si="74">SUM(Q336:Q338)</f>
        <v>1201</v>
      </c>
      <c r="R339" s="12">
        <f t="shared" si="74"/>
        <v>1201</v>
      </c>
      <c r="S339" s="12">
        <f t="shared" si="74"/>
        <v>39</v>
      </c>
      <c r="T339" s="12">
        <f t="shared" si="74"/>
        <v>1162</v>
      </c>
      <c r="U339" s="158">
        <f t="shared" si="74"/>
        <v>139000</v>
      </c>
      <c r="V339" s="12">
        <f t="shared" si="74"/>
        <v>136800</v>
      </c>
      <c r="W339" s="12">
        <f t="shared" si="74"/>
        <v>0</v>
      </c>
      <c r="X339" s="12">
        <f t="shared" si="74"/>
        <v>0</v>
      </c>
      <c r="Y339" s="12">
        <f t="shared" si="74"/>
        <v>138</v>
      </c>
      <c r="Z339" s="12">
        <f t="shared" si="74"/>
        <v>55000</v>
      </c>
      <c r="AA339" s="12">
        <f t="shared" si="74"/>
        <v>0</v>
      </c>
      <c r="AB339" s="12">
        <f t="shared" si="74"/>
        <v>0</v>
      </c>
      <c r="AC339" s="12">
        <f t="shared" si="74"/>
        <v>5</v>
      </c>
      <c r="AD339" s="12">
        <f t="shared" si="74"/>
        <v>19800</v>
      </c>
      <c r="AG339" t="str">
        <f t="shared" si="64"/>
        <v/>
      </c>
    </row>
    <row r="340" spans="1:33" x14ac:dyDescent="0.3">
      <c r="A340" s="33"/>
      <c r="B340" s="33"/>
      <c r="C340" s="33"/>
      <c r="D340" s="33"/>
      <c r="E340" s="133"/>
      <c r="F340" s="133"/>
      <c r="G340" s="133"/>
      <c r="H340" s="133"/>
      <c r="I340" s="94"/>
      <c r="J340" s="69"/>
      <c r="K340" s="11"/>
      <c r="L340" s="13"/>
      <c r="M340" s="151"/>
      <c r="N340" s="13"/>
      <c r="O340" s="13"/>
      <c r="P340" s="13"/>
      <c r="Q340" s="158"/>
      <c r="R340" s="12"/>
      <c r="S340" s="12"/>
      <c r="T340" s="12"/>
      <c r="U340" s="158"/>
      <c r="V340" s="12"/>
      <c r="W340" s="12"/>
      <c r="X340" s="12"/>
      <c r="Y340" s="12"/>
      <c r="Z340" s="12"/>
      <c r="AA340" s="12"/>
      <c r="AB340" s="12"/>
      <c r="AC340" s="12"/>
      <c r="AD340" s="106"/>
      <c r="AG340" t="str">
        <f t="shared" si="64"/>
        <v/>
      </c>
    </row>
    <row r="341" spans="1:33" outlineLevel="1" x14ac:dyDescent="0.3">
      <c r="A341" s="33"/>
      <c r="B341" s="33"/>
      <c r="C341" s="33"/>
      <c r="D341" s="33"/>
      <c r="E341" s="133"/>
      <c r="F341" s="133"/>
      <c r="G341" s="133"/>
      <c r="H341" s="133"/>
      <c r="I341" s="94"/>
      <c r="J341" s="62" t="s">
        <v>11</v>
      </c>
      <c r="K341" s="8" t="s">
        <v>12</v>
      </c>
      <c r="L341" s="13"/>
      <c r="M341" s="151"/>
      <c r="N341" s="13"/>
      <c r="O341" s="13"/>
      <c r="P341" s="13"/>
      <c r="Q341" s="158"/>
      <c r="R341" s="12"/>
      <c r="S341" s="12"/>
      <c r="T341" s="12"/>
      <c r="U341" s="158"/>
      <c r="V341" s="12"/>
      <c r="W341" s="12"/>
      <c r="X341" s="12"/>
      <c r="Y341" s="12"/>
      <c r="Z341" s="12"/>
      <c r="AA341" s="12"/>
      <c r="AB341" s="12"/>
      <c r="AC341" s="12"/>
      <c r="AD341" s="106"/>
      <c r="AG341" t="str">
        <f t="shared" si="64"/>
        <v/>
      </c>
    </row>
    <row r="342" spans="1:33" outlineLevel="1" x14ac:dyDescent="0.3">
      <c r="A342" s="2" t="s">
        <v>233</v>
      </c>
      <c r="B342" s="2" t="s">
        <v>143</v>
      </c>
      <c r="C342" s="29">
        <v>686</v>
      </c>
      <c r="D342" s="29">
        <v>133</v>
      </c>
      <c r="E342" s="113">
        <v>40724</v>
      </c>
      <c r="F342" s="116">
        <v>41557</v>
      </c>
      <c r="G342" s="120">
        <v>47556</v>
      </c>
      <c r="H342" s="120">
        <v>11062</v>
      </c>
      <c r="I342" s="102"/>
      <c r="J342" s="65" t="s">
        <v>480</v>
      </c>
      <c r="K342" s="19" t="s">
        <v>242</v>
      </c>
      <c r="L342" s="10" t="s">
        <v>31</v>
      </c>
      <c r="M342" s="157">
        <v>1105</v>
      </c>
      <c r="N342">
        <v>440</v>
      </c>
      <c r="O342">
        <v>0</v>
      </c>
      <c r="P342">
        <v>440</v>
      </c>
      <c r="Q342" s="163">
        <v>1405</v>
      </c>
      <c r="R342" s="21">
        <v>740</v>
      </c>
      <c r="S342" s="21">
        <v>0</v>
      </c>
      <c r="T342" s="21">
        <v>740</v>
      </c>
      <c r="U342" s="163">
        <v>1976246</v>
      </c>
      <c r="V342" s="21">
        <v>210864</v>
      </c>
      <c r="W342" s="21">
        <v>0</v>
      </c>
      <c r="X342" s="21">
        <v>0</v>
      </c>
      <c r="Y342" s="21">
        <v>527</v>
      </c>
      <c r="Z342" s="21">
        <v>210864</v>
      </c>
      <c r="AA342" s="21">
        <v>0</v>
      </c>
      <c r="AB342" s="21">
        <v>0</v>
      </c>
      <c r="AC342" s="21">
        <v>0</v>
      </c>
      <c r="AD342" s="21">
        <v>0</v>
      </c>
      <c r="AG342" t="str">
        <f t="shared" si="64"/>
        <v/>
      </c>
    </row>
    <row r="343" spans="1:33" outlineLevel="1" x14ac:dyDescent="0.3">
      <c r="A343" s="2" t="s">
        <v>233</v>
      </c>
      <c r="B343" s="2" t="s">
        <v>143</v>
      </c>
      <c r="C343" s="29">
        <v>686</v>
      </c>
      <c r="D343" s="29">
        <v>136</v>
      </c>
      <c r="E343" s="113">
        <v>40742</v>
      </c>
      <c r="F343" s="116">
        <v>42019</v>
      </c>
      <c r="G343" s="139">
        <v>46991</v>
      </c>
      <c r="H343" s="139">
        <v>46093</v>
      </c>
      <c r="I343" s="89"/>
      <c r="J343" s="65" t="s">
        <v>481</v>
      </c>
      <c r="K343" s="3" t="s">
        <v>243</v>
      </c>
      <c r="L343" s="10" t="s">
        <v>31</v>
      </c>
      <c r="M343" s="157">
        <v>280</v>
      </c>
      <c r="N343">
        <v>280</v>
      </c>
      <c r="O343">
        <v>0</v>
      </c>
      <c r="P343">
        <v>280</v>
      </c>
      <c r="Q343" s="163">
        <v>470</v>
      </c>
      <c r="R343" s="21">
        <v>470</v>
      </c>
      <c r="S343" s="21">
        <v>0</v>
      </c>
      <c r="T343" s="21">
        <v>470</v>
      </c>
      <c r="U343" s="163">
        <v>67260</v>
      </c>
      <c r="V343" s="21">
        <v>0</v>
      </c>
      <c r="W343" s="21">
        <v>0</v>
      </c>
      <c r="X343" s="21">
        <v>0</v>
      </c>
      <c r="Y343" s="21">
        <v>0</v>
      </c>
      <c r="Z343" s="21">
        <v>0</v>
      </c>
      <c r="AA343" s="21">
        <v>0</v>
      </c>
      <c r="AB343" s="21">
        <v>0</v>
      </c>
      <c r="AC343" s="21">
        <v>0</v>
      </c>
      <c r="AD343" s="21">
        <v>0</v>
      </c>
      <c r="AG343" t="str">
        <f t="shared" si="64"/>
        <v/>
      </c>
    </row>
    <row r="344" spans="1:33" outlineLevel="1" x14ac:dyDescent="0.3">
      <c r="A344" s="2" t="s">
        <v>233</v>
      </c>
      <c r="B344" s="2" t="s">
        <v>233</v>
      </c>
      <c r="C344" s="29" t="s">
        <v>236</v>
      </c>
      <c r="D344" s="29" t="s">
        <v>237</v>
      </c>
      <c r="E344" s="116">
        <v>41899</v>
      </c>
      <c r="F344" s="116">
        <v>42621</v>
      </c>
      <c r="G344" s="116">
        <v>46311</v>
      </c>
      <c r="H344" s="116">
        <v>44485</v>
      </c>
      <c r="I344" s="64"/>
      <c r="J344" s="65">
        <v>120140240</v>
      </c>
      <c r="K344" s="3" t="s">
        <v>291</v>
      </c>
      <c r="L344" s="10" t="s">
        <v>31</v>
      </c>
      <c r="M344" s="157">
        <v>567</v>
      </c>
      <c r="N344">
        <v>232</v>
      </c>
      <c r="O344">
        <v>0</v>
      </c>
      <c r="P344">
        <v>232</v>
      </c>
      <c r="Q344" s="159">
        <v>614</v>
      </c>
      <c r="R344" s="21">
        <v>279</v>
      </c>
      <c r="S344" s="21">
        <v>0</v>
      </c>
      <c r="T344" s="21">
        <v>279</v>
      </c>
      <c r="U344" s="163">
        <v>35500</v>
      </c>
      <c r="V344" s="21">
        <v>30500</v>
      </c>
      <c r="W344" s="21">
        <v>0</v>
      </c>
      <c r="X344" s="21">
        <v>0</v>
      </c>
      <c r="Y344" s="21">
        <v>76</v>
      </c>
      <c r="Z344" s="21">
        <v>30500</v>
      </c>
      <c r="AA344" s="21">
        <v>0</v>
      </c>
      <c r="AB344" s="21">
        <v>0</v>
      </c>
      <c r="AC344" s="21">
        <v>0</v>
      </c>
      <c r="AD344" s="21">
        <v>0</v>
      </c>
      <c r="AG344" t="str">
        <f t="shared" si="64"/>
        <v/>
      </c>
    </row>
    <row r="345" spans="1:33" outlineLevel="1" x14ac:dyDescent="0.3">
      <c r="A345" s="2" t="s">
        <v>233</v>
      </c>
      <c r="B345" s="2" t="s">
        <v>143</v>
      </c>
      <c r="C345" s="29">
        <v>686</v>
      </c>
      <c r="D345" s="29">
        <v>136</v>
      </c>
      <c r="E345" s="116">
        <v>41855</v>
      </c>
      <c r="F345" s="116">
        <v>42124</v>
      </c>
      <c r="G345" s="116">
        <v>48746</v>
      </c>
      <c r="H345" s="116" t="s">
        <v>14</v>
      </c>
      <c r="I345" s="64"/>
      <c r="J345" s="65" t="s">
        <v>506</v>
      </c>
      <c r="K345" s="3" t="s">
        <v>507</v>
      </c>
      <c r="L345" s="10" t="s">
        <v>27</v>
      </c>
      <c r="M345" s="157">
        <v>0</v>
      </c>
      <c r="N345">
        <v>0</v>
      </c>
      <c r="O345">
        <v>0</v>
      </c>
      <c r="P345">
        <v>0</v>
      </c>
      <c r="Q345" s="159">
        <v>0</v>
      </c>
      <c r="R345" s="21">
        <v>0</v>
      </c>
      <c r="S345" s="21">
        <v>0</v>
      </c>
      <c r="T345" s="21">
        <v>0</v>
      </c>
      <c r="U345" s="163">
        <v>709396</v>
      </c>
      <c r="V345" s="21">
        <v>699286</v>
      </c>
      <c r="W345" s="21">
        <v>0</v>
      </c>
      <c r="X345" s="21">
        <v>0</v>
      </c>
      <c r="Y345" s="21">
        <v>0</v>
      </c>
      <c r="Z345" s="21">
        <v>0</v>
      </c>
      <c r="AA345" s="21">
        <v>0</v>
      </c>
      <c r="AB345" s="21">
        <v>0</v>
      </c>
      <c r="AC345" s="21">
        <v>2027</v>
      </c>
      <c r="AD345" s="21">
        <v>699286</v>
      </c>
      <c r="AG345" t="str">
        <f t="shared" si="64"/>
        <v/>
      </c>
    </row>
    <row r="346" spans="1:33" outlineLevel="1" x14ac:dyDescent="0.3">
      <c r="A346" s="2" t="s">
        <v>233</v>
      </c>
      <c r="B346" s="2" t="s">
        <v>143</v>
      </c>
      <c r="C346" s="29">
        <v>686</v>
      </c>
      <c r="D346" s="29">
        <v>136</v>
      </c>
      <c r="E346" s="116">
        <v>42297</v>
      </c>
      <c r="F346" s="116">
        <v>42531</v>
      </c>
      <c r="G346" s="116">
        <v>47674</v>
      </c>
      <c r="H346" s="116">
        <v>46213</v>
      </c>
      <c r="I346" s="64"/>
      <c r="J346" s="65">
        <v>120160080</v>
      </c>
      <c r="K346" s="19" t="s">
        <v>287</v>
      </c>
      <c r="L346" s="10" t="s">
        <v>31</v>
      </c>
      <c r="M346" s="157">
        <v>330</v>
      </c>
      <c r="N346">
        <v>330</v>
      </c>
      <c r="O346">
        <v>0</v>
      </c>
      <c r="P346">
        <v>330</v>
      </c>
      <c r="Q346" s="159">
        <v>655</v>
      </c>
      <c r="R346" s="21">
        <v>655</v>
      </c>
      <c r="S346" s="21">
        <v>0</v>
      </c>
      <c r="T346" s="21">
        <v>655</v>
      </c>
      <c r="U346" s="163">
        <v>204000</v>
      </c>
      <c r="V346" s="21">
        <v>136950</v>
      </c>
      <c r="W346" s="21">
        <v>683</v>
      </c>
      <c r="X346" s="21">
        <v>136950</v>
      </c>
      <c r="Y346" s="21">
        <v>0</v>
      </c>
      <c r="Z346" s="21">
        <v>0</v>
      </c>
      <c r="AA346" s="21">
        <v>0</v>
      </c>
      <c r="AB346" s="21">
        <v>0</v>
      </c>
      <c r="AC346" s="21">
        <v>0</v>
      </c>
      <c r="AD346" s="21">
        <v>0</v>
      </c>
      <c r="AG346" t="str">
        <f t="shared" si="64"/>
        <v/>
      </c>
    </row>
    <row r="347" spans="1:33" outlineLevel="1" x14ac:dyDescent="0.3">
      <c r="A347" s="2" t="s">
        <v>233</v>
      </c>
      <c r="B347" s="2" t="s">
        <v>143</v>
      </c>
      <c r="C347" s="29" t="s">
        <v>234</v>
      </c>
      <c r="D347" s="29" t="s">
        <v>235</v>
      </c>
      <c r="E347" s="113">
        <v>43480</v>
      </c>
      <c r="F347" s="116">
        <v>43615</v>
      </c>
      <c r="G347" s="115">
        <v>46201</v>
      </c>
      <c r="H347" s="115">
        <v>44770</v>
      </c>
      <c r="I347" s="75"/>
      <c r="J347" s="29" t="s">
        <v>427</v>
      </c>
      <c r="K347" s="19" t="s">
        <v>428</v>
      </c>
      <c r="L347" s="10" t="s">
        <v>31</v>
      </c>
      <c r="M347" s="157">
        <v>210</v>
      </c>
      <c r="N347">
        <v>35</v>
      </c>
      <c r="O347">
        <v>0</v>
      </c>
      <c r="P347">
        <v>35</v>
      </c>
      <c r="Q347" s="159">
        <v>790</v>
      </c>
      <c r="R347" s="9">
        <v>615</v>
      </c>
      <c r="S347" s="9">
        <v>0</v>
      </c>
      <c r="T347" s="9">
        <v>615</v>
      </c>
      <c r="U347" s="159">
        <v>110379</v>
      </c>
      <c r="V347" s="9">
        <v>75451</v>
      </c>
      <c r="W347" s="9">
        <v>0</v>
      </c>
      <c r="X347" s="9">
        <v>0</v>
      </c>
      <c r="Y347" s="9">
        <v>188</v>
      </c>
      <c r="Z347" s="9">
        <v>75451</v>
      </c>
      <c r="AA347" s="9">
        <v>0</v>
      </c>
      <c r="AB347" s="9">
        <v>0</v>
      </c>
      <c r="AC347" s="9">
        <v>0</v>
      </c>
      <c r="AD347" s="9">
        <v>0</v>
      </c>
      <c r="AG347" t="str">
        <f t="shared" si="64"/>
        <v/>
      </c>
    </row>
    <row r="348" spans="1:33" s="22" customFormat="1" outlineLevel="1" x14ac:dyDescent="0.3">
      <c r="A348" s="3" t="s">
        <v>233</v>
      </c>
      <c r="B348" s="2" t="s">
        <v>643</v>
      </c>
      <c r="C348" s="29" t="s">
        <v>236</v>
      </c>
      <c r="D348" s="29" t="s">
        <v>237</v>
      </c>
      <c r="E348" s="113">
        <v>45637</v>
      </c>
      <c r="F348" s="116">
        <v>45764</v>
      </c>
      <c r="G348" s="139">
        <v>11118</v>
      </c>
      <c r="H348" s="139">
        <v>46913</v>
      </c>
      <c r="I348" s="89"/>
      <c r="J348" s="29">
        <v>620250090</v>
      </c>
      <c r="K348" s="3" t="s">
        <v>644</v>
      </c>
      <c r="L348" s="10" t="s">
        <v>15</v>
      </c>
      <c r="M348" s="157">
        <v>154</v>
      </c>
      <c r="N348">
        <v>154</v>
      </c>
      <c r="O348">
        <v>0</v>
      </c>
      <c r="P348">
        <v>154</v>
      </c>
      <c r="Q348" s="159">
        <v>154</v>
      </c>
      <c r="R348" s="9">
        <v>154</v>
      </c>
      <c r="S348" s="9">
        <v>0</v>
      </c>
      <c r="T348" s="9">
        <v>154</v>
      </c>
      <c r="U348" s="15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G348" t="str">
        <f t="shared" si="64"/>
        <v/>
      </c>
    </row>
    <row r="349" spans="1:33" x14ac:dyDescent="0.3">
      <c r="A349" s="7"/>
      <c r="B349" s="7"/>
      <c r="C349" s="29"/>
      <c r="D349" s="29"/>
      <c r="E349" s="117"/>
      <c r="F349" s="117"/>
      <c r="G349" s="113"/>
      <c r="H349" s="113"/>
      <c r="I349" s="25"/>
      <c r="J349" s="32"/>
      <c r="K349" s="11" t="s">
        <v>233</v>
      </c>
      <c r="L349" s="13">
        <f>COUNTA(L342:L348)</f>
        <v>7</v>
      </c>
      <c r="M349" s="158">
        <f t="shared" ref="M349:AD349" si="75">SUM(M342:M348)</f>
        <v>2646</v>
      </c>
      <c r="N349" s="12">
        <f t="shared" si="75"/>
        <v>1471</v>
      </c>
      <c r="O349" s="12">
        <f t="shared" si="75"/>
        <v>0</v>
      </c>
      <c r="P349" s="12">
        <f t="shared" si="75"/>
        <v>1471</v>
      </c>
      <c r="Q349" s="158">
        <f t="shared" si="75"/>
        <v>4088</v>
      </c>
      <c r="R349" s="12">
        <f t="shared" si="75"/>
        <v>2913</v>
      </c>
      <c r="S349" s="12">
        <f t="shared" si="75"/>
        <v>0</v>
      </c>
      <c r="T349" s="12">
        <f t="shared" si="75"/>
        <v>2913</v>
      </c>
      <c r="U349" s="158">
        <f t="shared" si="75"/>
        <v>3102781</v>
      </c>
      <c r="V349" s="12">
        <f t="shared" si="75"/>
        <v>1153051</v>
      </c>
      <c r="W349" s="12">
        <f t="shared" si="75"/>
        <v>683</v>
      </c>
      <c r="X349" s="12">
        <f t="shared" si="75"/>
        <v>136950</v>
      </c>
      <c r="Y349" s="12">
        <f t="shared" si="75"/>
        <v>791</v>
      </c>
      <c r="Z349" s="12">
        <f t="shared" si="75"/>
        <v>316815</v>
      </c>
      <c r="AA349" s="12">
        <f t="shared" si="75"/>
        <v>0</v>
      </c>
      <c r="AB349" s="12">
        <f t="shared" si="75"/>
        <v>0</v>
      </c>
      <c r="AC349" s="12">
        <f t="shared" si="75"/>
        <v>2027</v>
      </c>
      <c r="AD349" s="12">
        <f t="shared" si="75"/>
        <v>699286</v>
      </c>
      <c r="AG349" t="str">
        <f t="shared" si="64"/>
        <v/>
      </c>
    </row>
    <row r="350" spans="1:33" x14ac:dyDescent="0.3">
      <c r="A350" s="33"/>
      <c r="B350" s="33"/>
      <c r="C350" s="33"/>
      <c r="D350" s="33"/>
      <c r="E350" s="133"/>
      <c r="F350" s="133"/>
      <c r="G350" s="133"/>
      <c r="H350" s="133"/>
      <c r="I350" s="94"/>
      <c r="J350" s="32"/>
      <c r="K350" s="11"/>
      <c r="L350" s="13"/>
      <c r="M350" s="151"/>
      <c r="N350" s="13"/>
      <c r="O350" s="13"/>
      <c r="P350" s="13"/>
      <c r="Q350" s="158"/>
      <c r="R350" s="12"/>
      <c r="S350" s="12"/>
      <c r="T350" s="12"/>
      <c r="U350" s="158"/>
      <c r="V350" s="12"/>
      <c r="W350" s="12"/>
      <c r="X350" s="12"/>
      <c r="Y350" s="12"/>
      <c r="Z350" s="12"/>
      <c r="AA350" s="12"/>
      <c r="AB350" s="12"/>
      <c r="AC350" s="12"/>
      <c r="AD350" s="12"/>
      <c r="AG350" t="str">
        <f t="shared" si="64"/>
        <v/>
      </c>
    </row>
    <row r="351" spans="1:33" outlineLevel="1" x14ac:dyDescent="0.3">
      <c r="A351" s="33"/>
      <c r="B351" s="33"/>
      <c r="C351" s="33"/>
      <c r="D351" s="33"/>
      <c r="E351" s="133"/>
      <c r="F351" s="133"/>
      <c r="G351" s="133"/>
      <c r="H351" s="133"/>
      <c r="I351" s="94"/>
      <c r="J351" s="62" t="s">
        <v>11</v>
      </c>
      <c r="K351" s="8" t="s">
        <v>12</v>
      </c>
      <c r="L351" s="13"/>
      <c r="M351" s="151"/>
      <c r="N351" s="13"/>
      <c r="O351" s="13"/>
      <c r="P351" s="13"/>
      <c r="Q351" s="158"/>
      <c r="R351" s="12"/>
      <c r="S351" s="12"/>
      <c r="T351" s="12"/>
      <c r="U351" s="158"/>
      <c r="V351" s="12"/>
      <c r="W351" s="12"/>
      <c r="X351" s="12"/>
      <c r="Y351" s="12"/>
      <c r="Z351" s="12"/>
      <c r="AA351" s="12"/>
      <c r="AB351" s="12"/>
      <c r="AC351" s="12"/>
      <c r="AD351" s="12"/>
      <c r="AG351" t="str">
        <f t="shared" si="64"/>
        <v/>
      </c>
    </row>
    <row r="352" spans="1:33" s="33" customFormat="1" outlineLevel="1" x14ac:dyDescent="0.3">
      <c r="A352" s="2" t="s">
        <v>285</v>
      </c>
      <c r="B352" s="2" t="s">
        <v>143</v>
      </c>
      <c r="C352" s="65">
        <v>685</v>
      </c>
      <c r="D352" s="65">
        <v>133</v>
      </c>
      <c r="E352" s="113">
        <v>43882</v>
      </c>
      <c r="F352" s="116">
        <v>44035</v>
      </c>
      <c r="G352" s="115">
        <v>11183</v>
      </c>
      <c r="H352" s="115">
        <v>11214</v>
      </c>
      <c r="I352" s="75"/>
      <c r="J352" s="65">
        <v>120200140</v>
      </c>
      <c r="K352" s="3" t="s">
        <v>357</v>
      </c>
      <c r="L352" s="10" t="s">
        <v>31</v>
      </c>
      <c r="M352" s="157">
        <v>279</v>
      </c>
      <c r="N352">
        <v>173</v>
      </c>
      <c r="O352">
        <v>173</v>
      </c>
      <c r="P352">
        <v>0</v>
      </c>
      <c r="Q352" s="163">
        <v>279</v>
      </c>
      <c r="R352" s="21">
        <v>173</v>
      </c>
      <c r="S352" s="21">
        <v>173</v>
      </c>
      <c r="T352" s="21">
        <v>0</v>
      </c>
      <c r="U352" s="163">
        <v>15000</v>
      </c>
      <c r="V352" s="21">
        <v>11880</v>
      </c>
      <c r="W352" s="21">
        <v>0</v>
      </c>
      <c r="X352" s="21">
        <v>0</v>
      </c>
      <c r="Y352" s="21">
        <v>30</v>
      </c>
      <c r="Z352" s="21">
        <v>11880</v>
      </c>
      <c r="AA352" s="21">
        <v>0</v>
      </c>
      <c r="AB352" s="21">
        <v>0</v>
      </c>
      <c r="AC352" s="21">
        <v>0</v>
      </c>
      <c r="AD352" s="21">
        <v>0</v>
      </c>
      <c r="AG352" t="str">
        <f t="shared" si="64"/>
        <v/>
      </c>
    </row>
    <row r="353" spans="1:33" outlineLevel="1" x14ac:dyDescent="0.3">
      <c r="A353" s="2" t="s">
        <v>285</v>
      </c>
      <c r="B353" s="2" t="s">
        <v>143</v>
      </c>
      <c r="C353" s="29" t="s">
        <v>509</v>
      </c>
      <c r="D353" s="29" t="s">
        <v>510</v>
      </c>
      <c r="E353" s="113">
        <v>44699</v>
      </c>
      <c r="F353" s="116">
        <v>45120</v>
      </c>
      <c r="G353" s="115">
        <v>11225</v>
      </c>
      <c r="H353" s="115">
        <v>46289</v>
      </c>
      <c r="I353" s="75"/>
      <c r="J353" s="29">
        <v>120220140</v>
      </c>
      <c r="K353" s="19" t="s">
        <v>508</v>
      </c>
      <c r="L353" s="10" t="s">
        <v>31</v>
      </c>
      <c r="M353" s="157">
        <v>0</v>
      </c>
      <c r="N353">
        <v>0</v>
      </c>
      <c r="O353">
        <v>0</v>
      </c>
      <c r="P353">
        <v>0</v>
      </c>
      <c r="Q353" s="159">
        <v>500</v>
      </c>
      <c r="R353" s="9">
        <v>500</v>
      </c>
      <c r="S353" s="9">
        <v>0</v>
      </c>
      <c r="T353" s="9">
        <v>500</v>
      </c>
      <c r="U353" s="159">
        <v>108965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G353" t="str">
        <f t="shared" si="64"/>
        <v/>
      </c>
    </row>
    <row r="354" spans="1:33" outlineLevel="1" x14ac:dyDescent="0.3">
      <c r="A354" s="2" t="s">
        <v>285</v>
      </c>
      <c r="B354" s="2" t="s">
        <v>143</v>
      </c>
      <c r="C354" s="29" t="s">
        <v>533</v>
      </c>
      <c r="D354" s="29" t="s">
        <v>534</v>
      </c>
      <c r="E354" s="113">
        <v>45215</v>
      </c>
      <c r="F354" s="116">
        <v>45211</v>
      </c>
      <c r="G354" s="115">
        <v>47093</v>
      </c>
      <c r="H354" s="115">
        <v>46362</v>
      </c>
      <c r="I354" s="74"/>
      <c r="J354" s="29">
        <v>120230100</v>
      </c>
      <c r="K354" s="19" t="s">
        <v>532</v>
      </c>
      <c r="L354" s="10" t="s">
        <v>15</v>
      </c>
      <c r="M354" s="157">
        <v>86</v>
      </c>
      <c r="N354">
        <v>76</v>
      </c>
      <c r="O354">
        <v>76</v>
      </c>
      <c r="P354">
        <v>0</v>
      </c>
      <c r="Q354" s="159">
        <v>86</v>
      </c>
      <c r="R354" s="9">
        <v>76</v>
      </c>
      <c r="S354" s="9">
        <v>76</v>
      </c>
      <c r="T354" s="9">
        <v>0</v>
      </c>
      <c r="U354" s="15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G354" t="str">
        <f t="shared" si="64"/>
        <v/>
      </c>
    </row>
    <row r="355" spans="1:33" s="22" customFormat="1" outlineLevel="1" x14ac:dyDescent="0.3">
      <c r="A355" s="19" t="s">
        <v>285</v>
      </c>
      <c r="B355" s="22" t="s">
        <v>143</v>
      </c>
      <c r="C355" s="29" t="s">
        <v>645</v>
      </c>
      <c r="D355" s="29" t="s">
        <v>646</v>
      </c>
      <c r="E355" s="113">
        <v>45350</v>
      </c>
      <c r="F355" s="116">
        <v>45617</v>
      </c>
      <c r="G355" s="115">
        <v>11017</v>
      </c>
      <c r="H355" s="115">
        <v>46811</v>
      </c>
      <c r="I355" s="74"/>
      <c r="J355" s="65">
        <v>120240100</v>
      </c>
      <c r="K355" s="3" t="s">
        <v>647</v>
      </c>
      <c r="L355" s="10" t="s">
        <v>31</v>
      </c>
      <c r="M355" s="157">
        <v>89</v>
      </c>
      <c r="N355">
        <v>89</v>
      </c>
      <c r="O355">
        <v>89</v>
      </c>
      <c r="P355">
        <v>0</v>
      </c>
      <c r="Q355" s="163">
        <v>680</v>
      </c>
      <c r="R355" s="21">
        <v>680</v>
      </c>
      <c r="S355" s="21">
        <v>134</v>
      </c>
      <c r="T355" s="21">
        <v>546</v>
      </c>
      <c r="U355" s="163">
        <v>40000</v>
      </c>
      <c r="V355" s="21">
        <v>0</v>
      </c>
      <c r="W355" s="21">
        <v>0</v>
      </c>
      <c r="X355" s="21">
        <v>0</v>
      </c>
      <c r="Y355" s="21">
        <v>0</v>
      </c>
      <c r="Z355" s="21">
        <v>0</v>
      </c>
      <c r="AA355" s="21">
        <v>0</v>
      </c>
      <c r="AB355" s="21">
        <v>0</v>
      </c>
      <c r="AC355" s="21">
        <v>0</v>
      </c>
      <c r="AD355" s="21">
        <v>0</v>
      </c>
      <c r="AG355" t="str">
        <f t="shared" si="64"/>
        <v/>
      </c>
    </row>
    <row r="356" spans="1:33" s="22" customFormat="1" outlineLevel="1" x14ac:dyDescent="0.3">
      <c r="A356" s="19" t="s">
        <v>285</v>
      </c>
      <c r="B356" s="22" t="s">
        <v>143</v>
      </c>
      <c r="C356" s="29" t="s">
        <v>645</v>
      </c>
      <c r="D356" s="29" t="s">
        <v>646</v>
      </c>
      <c r="E356" s="113">
        <v>45695</v>
      </c>
      <c r="F356" s="116">
        <v>45862</v>
      </c>
      <c r="G356" s="115" t="s">
        <v>14</v>
      </c>
      <c r="H356" s="115" t="s">
        <v>14</v>
      </c>
      <c r="I356" s="74"/>
      <c r="J356" s="65">
        <v>820250070</v>
      </c>
      <c r="K356" s="3" t="s">
        <v>670</v>
      </c>
      <c r="L356" s="10" t="s">
        <v>27</v>
      </c>
      <c r="M356" s="157">
        <v>0</v>
      </c>
      <c r="N356">
        <v>0</v>
      </c>
      <c r="O356">
        <v>0</v>
      </c>
      <c r="P356">
        <v>0</v>
      </c>
      <c r="Q356" s="163">
        <v>0</v>
      </c>
      <c r="R356" s="21">
        <v>0</v>
      </c>
      <c r="S356" s="21">
        <v>0</v>
      </c>
      <c r="T356" s="21">
        <v>0</v>
      </c>
      <c r="U356" s="163">
        <v>104628</v>
      </c>
      <c r="V356" s="21">
        <v>104628</v>
      </c>
      <c r="W356" s="21">
        <v>0</v>
      </c>
      <c r="X356" s="21">
        <v>0</v>
      </c>
      <c r="Y356" s="21">
        <v>0</v>
      </c>
      <c r="Z356" s="21">
        <v>0</v>
      </c>
      <c r="AA356" s="21">
        <v>233</v>
      </c>
      <c r="AB356" s="21">
        <v>104628</v>
      </c>
      <c r="AC356" s="21">
        <v>0</v>
      </c>
      <c r="AD356" s="21">
        <v>0</v>
      </c>
      <c r="AG356" t="str">
        <f t="shared" si="64"/>
        <v/>
      </c>
    </row>
    <row r="357" spans="1:33" x14ac:dyDescent="0.3">
      <c r="A357" s="7"/>
      <c r="B357" s="7"/>
      <c r="C357" s="29"/>
      <c r="D357" s="29"/>
      <c r="E357" s="117"/>
      <c r="F357" s="117"/>
      <c r="G357" s="113"/>
      <c r="H357" s="113"/>
      <c r="I357" s="25"/>
      <c r="J357" s="32"/>
      <c r="K357" s="11" t="s">
        <v>285</v>
      </c>
      <c r="L357" s="13">
        <f>COUNTA(L352:L356)</f>
        <v>5</v>
      </c>
      <c r="M357" s="158">
        <f t="shared" ref="M357:P357" si="76">SUM(M352:M356)</f>
        <v>454</v>
      </c>
      <c r="N357" s="12">
        <f t="shared" si="76"/>
        <v>338</v>
      </c>
      <c r="O357" s="12">
        <f t="shared" si="76"/>
        <v>338</v>
      </c>
      <c r="P357" s="12">
        <f t="shared" si="76"/>
        <v>0</v>
      </c>
      <c r="Q357" s="158">
        <f t="shared" ref="Q357:AD357" si="77">SUM(Q352:Q356)</f>
        <v>1545</v>
      </c>
      <c r="R357" s="12">
        <f t="shared" si="77"/>
        <v>1429</v>
      </c>
      <c r="S357" s="12">
        <f t="shared" si="77"/>
        <v>383</v>
      </c>
      <c r="T357" s="12">
        <f t="shared" si="77"/>
        <v>1046</v>
      </c>
      <c r="U357" s="158">
        <f t="shared" si="77"/>
        <v>268593</v>
      </c>
      <c r="V357" s="12">
        <f t="shared" si="77"/>
        <v>116508</v>
      </c>
      <c r="W357" s="12">
        <f t="shared" si="77"/>
        <v>0</v>
      </c>
      <c r="X357" s="12">
        <f t="shared" si="77"/>
        <v>0</v>
      </c>
      <c r="Y357" s="12">
        <f t="shared" si="77"/>
        <v>30</v>
      </c>
      <c r="Z357" s="12">
        <f t="shared" si="77"/>
        <v>11880</v>
      </c>
      <c r="AA357" s="12">
        <f t="shared" si="77"/>
        <v>233</v>
      </c>
      <c r="AB357" s="12">
        <f t="shared" si="77"/>
        <v>104628</v>
      </c>
      <c r="AC357" s="12">
        <f t="shared" si="77"/>
        <v>0</v>
      </c>
      <c r="AD357" s="12">
        <f t="shared" si="77"/>
        <v>0</v>
      </c>
      <c r="AG357" t="str">
        <f t="shared" si="64"/>
        <v/>
      </c>
    </row>
    <row r="358" spans="1:33" x14ac:dyDescent="0.3">
      <c r="A358" s="33"/>
      <c r="B358" s="33"/>
      <c r="C358" s="33"/>
      <c r="D358" s="33"/>
      <c r="E358" s="133"/>
      <c r="F358" s="133"/>
      <c r="G358" s="133"/>
      <c r="H358" s="133"/>
      <c r="I358" s="94"/>
      <c r="J358" s="69"/>
      <c r="K358" s="70"/>
      <c r="L358" s="79"/>
      <c r="M358" s="153"/>
      <c r="N358" s="79"/>
      <c r="O358" s="79"/>
      <c r="P358" s="79"/>
      <c r="Q358" s="161"/>
      <c r="R358" s="71"/>
      <c r="S358" s="71"/>
      <c r="T358" s="71"/>
      <c r="U358" s="161"/>
      <c r="V358" s="71"/>
      <c r="W358" s="71"/>
      <c r="X358" s="71"/>
      <c r="Y358" s="71"/>
      <c r="Z358" s="71"/>
      <c r="AA358" s="71"/>
      <c r="AB358" s="71"/>
      <c r="AC358" s="71"/>
      <c r="AD358" s="106"/>
      <c r="AG358" t="str">
        <f t="shared" si="64"/>
        <v/>
      </c>
    </row>
    <row r="359" spans="1:33" outlineLevel="1" x14ac:dyDescent="0.3">
      <c r="A359" s="33"/>
      <c r="B359" s="33"/>
      <c r="C359" s="33"/>
      <c r="D359" s="33"/>
      <c r="E359" s="133"/>
      <c r="F359" s="133"/>
      <c r="G359" s="133"/>
      <c r="H359" s="133"/>
      <c r="I359" s="94"/>
      <c r="J359" s="62" t="s">
        <v>11</v>
      </c>
      <c r="K359" s="8" t="s">
        <v>12</v>
      </c>
      <c r="L359" s="14"/>
      <c r="M359" s="149"/>
      <c r="N359" s="14"/>
      <c r="O359" s="14"/>
      <c r="P359" s="14"/>
      <c r="Q359" s="159"/>
      <c r="R359" s="9"/>
      <c r="S359" s="9"/>
      <c r="T359" s="9"/>
      <c r="U359" s="159"/>
      <c r="V359" s="9"/>
      <c r="W359" s="9"/>
      <c r="X359" s="9"/>
      <c r="Y359" s="9"/>
      <c r="Z359" s="9"/>
      <c r="AA359" s="9"/>
      <c r="AB359" s="9"/>
      <c r="AC359" s="9"/>
      <c r="AD359" s="106"/>
      <c r="AG359" t="str">
        <f t="shared" si="64"/>
        <v/>
      </c>
    </row>
    <row r="360" spans="1:33" outlineLevel="1" x14ac:dyDescent="0.3">
      <c r="A360" s="2" t="s">
        <v>238</v>
      </c>
      <c r="B360" s="2" t="s">
        <v>77</v>
      </c>
      <c r="C360" s="29" t="s">
        <v>239</v>
      </c>
      <c r="D360" s="29" t="s">
        <v>240</v>
      </c>
      <c r="E360" s="113">
        <v>39260</v>
      </c>
      <c r="F360" s="116">
        <v>39360</v>
      </c>
      <c r="G360" s="115" t="s">
        <v>14</v>
      </c>
      <c r="H360" s="116">
        <v>43378</v>
      </c>
      <c r="I360" s="64">
        <v>23947</v>
      </c>
      <c r="J360" s="65" t="s">
        <v>544</v>
      </c>
      <c r="K360" s="19" t="s">
        <v>540</v>
      </c>
      <c r="L360" s="10" t="s">
        <v>15</v>
      </c>
      <c r="M360" s="157">
        <v>3</v>
      </c>
      <c r="N360">
        <v>1</v>
      </c>
      <c r="O360">
        <v>1</v>
      </c>
      <c r="P360">
        <v>0</v>
      </c>
      <c r="Q360" s="163">
        <v>3</v>
      </c>
      <c r="R360" s="21">
        <v>1</v>
      </c>
      <c r="S360" s="21">
        <v>1</v>
      </c>
      <c r="T360" s="21">
        <v>0</v>
      </c>
      <c r="U360" s="163">
        <v>0</v>
      </c>
      <c r="V360" s="21">
        <v>0</v>
      </c>
      <c r="W360" s="21">
        <v>0</v>
      </c>
      <c r="X360" s="21">
        <v>0</v>
      </c>
      <c r="Y360" s="21">
        <v>0</v>
      </c>
      <c r="Z360" s="21">
        <v>0</v>
      </c>
      <c r="AA360" s="21">
        <v>0</v>
      </c>
      <c r="AB360" s="21">
        <v>0</v>
      </c>
      <c r="AC360" s="21">
        <v>0</v>
      </c>
      <c r="AD360" s="21">
        <v>0</v>
      </c>
      <c r="AG360" t="str">
        <f t="shared" si="64"/>
        <v/>
      </c>
    </row>
    <row r="361" spans="1:33" outlineLevel="1" x14ac:dyDescent="0.3">
      <c r="A361" s="2" t="s">
        <v>238</v>
      </c>
      <c r="B361" s="2" t="s">
        <v>575</v>
      </c>
      <c r="C361" s="29" t="s">
        <v>715</v>
      </c>
      <c r="D361" s="29" t="s">
        <v>716</v>
      </c>
      <c r="E361" s="167">
        <v>45867</v>
      </c>
      <c r="F361" s="63">
        <v>45911</v>
      </c>
      <c r="G361" s="74">
        <v>47780</v>
      </c>
      <c r="H361" s="74">
        <v>47050</v>
      </c>
      <c r="I361" s="74"/>
      <c r="J361" s="86" t="s">
        <v>717</v>
      </c>
      <c r="K361" s="33" t="s">
        <v>718</v>
      </c>
      <c r="L361" s="10" t="s">
        <v>15</v>
      </c>
      <c r="M361" s="157">
        <v>3</v>
      </c>
      <c r="N361">
        <v>3</v>
      </c>
      <c r="O361">
        <v>3</v>
      </c>
      <c r="P361">
        <v>0</v>
      </c>
      <c r="Q361" s="157">
        <v>3</v>
      </c>
      <c r="R361">
        <v>3</v>
      </c>
      <c r="S361">
        <v>3</v>
      </c>
      <c r="T361">
        <v>0</v>
      </c>
      <c r="U361" s="163">
        <v>0</v>
      </c>
      <c r="V361" s="21">
        <v>0</v>
      </c>
      <c r="W361" s="21">
        <v>0</v>
      </c>
      <c r="X361" s="21">
        <v>0</v>
      </c>
      <c r="Y361" s="21">
        <v>0</v>
      </c>
      <c r="Z361" s="21">
        <v>0</v>
      </c>
      <c r="AA361" s="21">
        <v>0</v>
      </c>
      <c r="AB361" s="21">
        <v>0</v>
      </c>
      <c r="AC361" s="21">
        <v>0</v>
      </c>
      <c r="AD361" s="21">
        <v>0</v>
      </c>
    </row>
    <row r="362" spans="1:33" outlineLevel="1" x14ac:dyDescent="0.3">
      <c r="A362" s="2" t="s">
        <v>238</v>
      </c>
      <c r="B362" s="2" t="s">
        <v>575</v>
      </c>
      <c r="C362" s="29" t="s">
        <v>719</v>
      </c>
      <c r="D362" s="29" t="s">
        <v>720</v>
      </c>
      <c r="E362" s="18">
        <v>45588</v>
      </c>
      <c r="F362" s="20">
        <v>45960</v>
      </c>
      <c r="G362" s="26">
        <v>47842</v>
      </c>
      <c r="H362" s="26">
        <v>47112</v>
      </c>
      <c r="I362" s="26"/>
      <c r="J362" s="169" t="s">
        <v>721</v>
      </c>
      <c r="K362" t="s">
        <v>722</v>
      </c>
      <c r="L362" s="10" t="s">
        <v>15</v>
      </c>
      <c r="M362" s="157">
        <v>2</v>
      </c>
      <c r="N362">
        <v>2</v>
      </c>
      <c r="O362">
        <v>2</v>
      </c>
      <c r="P362">
        <v>0</v>
      </c>
      <c r="Q362" s="157">
        <v>2</v>
      </c>
      <c r="R362">
        <v>2</v>
      </c>
      <c r="S362">
        <v>2</v>
      </c>
      <c r="T362">
        <v>0</v>
      </c>
      <c r="U362" s="163">
        <v>0</v>
      </c>
      <c r="V362" s="21">
        <v>0</v>
      </c>
      <c r="W362" s="21">
        <v>0</v>
      </c>
      <c r="X362" s="21">
        <v>0</v>
      </c>
      <c r="Y362" s="21">
        <v>0</v>
      </c>
      <c r="Z362" s="21">
        <v>0</v>
      </c>
      <c r="AA362" s="21">
        <v>0</v>
      </c>
      <c r="AB362" s="21">
        <v>0</v>
      </c>
      <c r="AC362" s="21">
        <v>0</v>
      </c>
      <c r="AD362" s="21">
        <v>0</v>
      </c>
    </row>
    <row r="363" spans="1:33" x14ac:dyDescent="0.3">
      <c r="A363" s="7"/>
      <c r="B363" s="7"/>
      <c r="C363" s="29"/>
      <c r="D363" s="29"/>
      <c r="E363" s="117"/>
      <c r="F363" s="117"/>
      <c r="G363" s="113"/>
      <c r="H363" s="113"/>
      <c r="I363" s="25"/>
      <c r="J363" s="32"/>
      <c r="K363" s="11" t="s">
        <v>238</v>
      </c>
      <c r="L363" s="13">
        <f>COUNTA(L360:L362)</f>
        <v>3</v>
      </c>
      <c r="M363" s="158">
        <f t="shared" ref="M363:U363" si="78">SUM(M360:M362)</f>
        <v>8</v>
      </c>
      <c r="N363" s="12">
        <f t="shared" si="78"/>
        <v>6</v>
      </c>
      <c r="O363" s="12">
        <f t="shared" si="78"/>
        <v>6</v>
      </c>
      <c r="P363" s="12">
        <f t="shared" si="78"/>
        <v>0</v>
      </c>
      <c r="Q363" s="158">
        <f t="shared" si="78"/>
        <v>8</v>
      </c>
      <c r="R363" s="12">
        <f t="shared" si="78"/>
        <v>6</v>
      </c>
      <c r="S363" s="12">
        <f t="shared" si="78"/>
        <v>6</v>
      </c>
      <c r="T363" s="12">
        <f t="shared" si="78"/>
        <v>0</v>
      </c>
      <c r="U363" s="158">
        <f t="shared" si="78"/>
        <v>0</v>
      </c>
      <c r="V363" s="12">
        <f t="shared" ref="V363:AD363" si="79">SUM(V360:V362)</f>
        <v>0</v>
      </c>
      <c r="W363" s="12">
        <f t="shared" si="79"/>
        <v>0</v>
      </c>
      <c r="X363" s="12">
        <f t="shared" si="79"/>
        <v>0</v>
      </c>
      <c r="Y363" s="12">
        <f t="shared" si="79"/>
        <v>0</v>
      </c>
      <c r="Z363" s="12">
        <f t="shared" si="79"/>
        <v>0</v>
      </c>
      <c r="AA363" s="12">
        <f t="shared" si="79"/>
        <v>0</v>
      </c>
      <c r="AB363" s="12">
        <f t="shared" si="79"/>
        <v>0</v>
      </c>
      <c r="AC363" s="12">
        <f t="shared" si="79"/>
        <v>0</v>
      </c>
      <c r="AD363" s="12">
        <f t="shared" si="79"/>
        <v>0</v>
      </c>
      <c r="AG363" t="str">
        <f t="shared" si="64"/>
        <v/>
      </c>
    </row>
    <row r="364" spans="1:33" x14ac:dyDescent="0.3">
      <c r="A364" s="33"/>
      <c r="B364" s="33"/>
      <c r="C364" s="33"/>
      <c r="D364" s="33"/>
      <c r="E364" s="133"/>
      <c r="F364" s="133"/>
      <c r="G364" s="133"/>
      <c r="H364" s="133"/>
      <c r="I364" s="94"/>
      <c r="J364" s="32"/>
      <c r="K364" s="11"/>
      <c r="L364" s="13"/>
      <c r="M364" s="151"/>
      <c r="N364" s="13"/>
      <c r="O364" s="13"/>
      <c r="P364" s="13"/>
      <c r="Q364" s="158"/>
      <c r="R364" s="12"/>
      <c r="S364" s="12"/>
      <c r="T364" s="12"/>
      <c r="U364" s="158"/>
      <c r="V364" s="12"/>
      <c r="W364" s="12"/>
      <c r="X364" s="12"/>
      <c r="Y364" s="12"/>
      <c r="Z364" s="12"/>
      <c r="AA364" s="12"/>
      <c r="AB364" s="12"/>
      <c r="AC364" s="12"/>
      <c r="AD364" s="106"/>
      <c r="AG364" t="str">
        <f t="shared" si="64"/>
        <v/>
      </c>
    </row>
    <row r="365" spans="1:33" outlineLevel="1" x14ac:dyDescent="0.3">
      <c r="A365" s="33"/>
      <c r="B365" s="33"/>
      <c r="C365" s="33"/>
      <c r="D365" s="33"/>
      <c r="E365" s="133"/>
      <c r="F365" s="133"/>
      <c r="G365" s="133"/>
      <c r="H365" s="133"/>
      <c r="I365" s="94"/>
      <c r="J365" s="62" t="s">
        <v>11</v>
      </c>
      <c r="K365" s="8" t="s">
        <v>12</v>
      </c>
      <c r="L365" s="14"/>
      <c r="M365" s="149"/>
      <c r="N365" s="14"/>
      <c r="O365" s="14"/>
      <c r="P365" s="14"/>
      <c r="Q365" s="159"/>
      <c r="R365" s="9"/>
      <c r="S365" s="9"/>
      <c r="T365" s="9"/>
      <c r="U365" s="159"/>
      <c r="V365" s="9"/>
      <c r="W365" s="9"/>
      <c r="X365" s="9"/>
      <c r="Y365" s="9"/>
      <c r="Z365" s="9"/>
      <c r="AA365" s="9"/>
      <c r="AB365" s="9"/>
      <c r="AC365" s="9"/>
      <c r="AD365" s="106"/>
      <c r="AG365" t="str">
        <f t="shared" si="64"/>
        <v/>
      </c>
    </row>
    <row r="366" spans="1:33" outlineLevel="1" x14ac:dyDescent="0.3">
      <c r="A366" s="2" t="s">
        <v>250</v>
      </c>
      <c r="B366" s="2" t="s">
        <v>77</v>
      </c>
      <c r="C366" s="29">
        <v>594</v>
      </c>
      <c r="D366" s="29" t="s">
        <v>248</v>
      </c>
      <c r="E366" s="113">
        <v>37420</v>
      </c>
      <c r="F366" s="116">
        <v>37539</v>
      </c>
      <c r="G366" s="115" t="s">
        <v>14</v>
      </c>
      <c r="H366" s="115">
        <v>38708</v>
      </c>
      <c r="I366" s="75">
        <v>22577</v>
      </c>
      <c r="J366" s="65">
        <v>120021160</v>
      </c>
      <c r="K366" s="3" t="s">
        <v>539</v>
      </c>
      <c r="L366" s="10" t="s">
        <v>15</v>
      </c>
      <c r="M366" s="157">
        <v>2</v>
      </c>
      <c r="N366">
        <v>1</v>
      </c>
      <c r="O366">
        <v>1</v>
      </c>
      <c r="P366">
        <v>0</v>
      </c>
      <c r="Q366" s="159">
        <v>2</v>
      </c>
      <c r="R366" s="9">
        <v>1</v>
      </c>
      <c r="S366" s="9">
        <v>1</v>
      </c>
      <c r="T366" s="9">
        <v>0</v>
      </c>
      <c r="U366" s="15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G366" t="str">
        <f t="shared" ref="AG366:AG371" si="80">IF(NOT(SUM(S366:T366))=R366,"Error", "")</f>
        <v/>
      </c>
    </row>
    <row r="367" spans="1:33" outlineLevel="1" x14ac:dyDescent="0.3">
      <c r="A367" s="2" t="s">
        <v>250</v>
      </c>
      <c r="B367" s="2" t="s">
        <v>77</v>
      </c>
      <c r="C367" s="29">
        <v>594</v>
      </c>
      <c r="D367" s="29" t="s">
        <v>248</v>
      </c>
      <c r="E367" s="113">
        <v>43636</v>
      </c>
      <c r="F367" s="116">
        <v>44245</v>
      </c>
      <c r="G367" s="115">
        <v>46076</v>
      </c>
      <c r="H367" s="115">
        <v>45374</v>
      </c>
      <c r="I367" s="75"/>
      <c r="J367" s="65" t="s">
        <v>385</v>
      </c>
      <c r="K367" s="19" t="s">
        <v>383</v>
      </c>
      <c r="L367" s="10" t="s">
        <v>31</v>
      </c>
      <c r="M367" s="157">
        <v>463</v>
      </c>
      <c r="N367">
        <v>367</v>
      </c>
      <c r="O367">
        <v>0</v>
      </c>
      <c r="P367">
        <v>367</v>
      </c>
      <c r="Q367" s="159">
        <v>463</v>
      </c>
      <c r="R367" s="9">
        <v>367</v>
      </c>
      <c r="S367" s="9">
        <v>0</v>
      </c>
      <c r="T367" s="9">
        <v>367</v>
      </c>
      <c r="U367" s="159">
        <v>16039</v>
      </c>
      <c r="V367" s="9">
        <v>12869</v>
      </c>
      <c r="W367" s="9">
        <v>0</v>
      </c>
      <c r="X367" s="9">
        <v>0</v>
      </c>
      <c r="Y367" s="9">
        <v>33</v>
      </c>
      <c r="Z367" s="9">
        <v>12869</v>
      </c>
      <c r="AA367" s="9">
        <v>0</v>
      </c>
      <c r="AB367" s="9">
        <v>0</v>
      </c>
      <c r="AC367" s="9">
        <v>0</v>
      </c>
      <c r="AD367" s="9">
        <v>0</v>
      </c>
      <c r="AG367" t="str">
        <f t="shared" si="80"/>
        <v/>
      </c>
    </row>
    <row r="368" spans="1:33" outlineLevel="1" x14ac:dyDescent="0.3">
      <c r="A368" s="2" t="s">
        <v>250</v>
      </c>
      <c r="B368" s="2" t="s">
        <v>77</v>
      </c>
      <c r="C368" s="29">
        <v>594</v>
      </c>
      <c r="D368" s="29" t="s">
        <v>248</v>
      </c>
      <c r="E368" s="113">
        <v>43486</v>
      </c>
      <c r="F368" s="116">
        <v>44616</v>
      </c>
      <c r="G368" s="115">
        <v>46479</v>
      </c>
      <c r="H368" s="115" t="s">
        <v>14</v>
      </c>
      <c r="I368" s="75"/>
      <c r="J368" s="65">
        <v>620190070</v>
      </c>
      <c r="K368" s="19" t="s">
        <v>422</v>
      </c>
      <c r="L368" s="10" t="s">
        <v>15</v>
      </c>
      <c r="M368" s="157">
        <v>2</v>
      </c>
      <c r="N368">
        <v>1</v>
      </c>
      <c r="O368">
        <v>1</v>
      </c>
      <c r="P368">
        <v>0</v>
      </c>
      <c r="Q368" s="159">
        <v>2</v>
      </c>
      <c r="R368" s="9">
        <v>1</v>
      </c>
      <c r="S368" s="9">
        <v>1</v>
      </c>
      <c r="T368" s="9">
        <v>0</v>
      </c>
      <c r="U368" s="15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G368" t="str">
        <f t="shared" si="80"/>
        <v/>
      </c>
    </row>
    <row r="369" spans="1:33" outlineLevel="1" x14ac:dyDescent="0.3">
      <c r="A369" s="2" t="s">
        <v>250</v>
      </c>
      <c r="B369" s="2" t="s">
        <v>77</v>
      </c>
      <c r="C369" s="29">
        <v>594</v>
      </c>
      <c r="D369" s="29" t="s">
        <v>248</v>
      </c>
      <c r="E369" s="113">
        <v>44179</v>
      </c>
      <c r="F369" s="116">
        <v>44299</v>
      </c>
      <c r="G369" s="115">
        <v>46127</v>
      </c>
      <c r="H369" s="115">
        <v>45427</v>
      </c>
      <c r="I369" s="75"/>
      <c r="J369" s="65" t="s">
        <v>386</v>
      </c>
      <c r="K369" s="19" t="s">
        <v>384</v>
      </c>
      <c r="L369" s="10" t="s">
        <v>15</v>
      </c>
      <c r="M369" s="157">
        <v>3</v>
      </c>
      <c r="N369">
        <v>2</v>
      </c>
      <c r="O369">
        <v>2</v>
      </c>
      <c r="P369">
        <v>0</v>
      </c>
      <c r="Q369" s="159">
        <v>3</v>
      </c>
      <c r="R369" s="9">
        <v>2</v>
      </c>
      <c r="S369" s="9">
        <v>2</v>
      </c>
      <c r="T369" s="9">
        <v>0</v>
      </c>
      <c r="U369" s="15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G369" t="str">
        <f t="shared" si="80"/>
        <v/>
      </c>
    </row>
    <row r="370" spans="1:33" x14ac:dyDescent="0.3">
      <c r="A370" s="33"/>
      <c r="B370" s="33"/>
      <c r="C370" s="29"/>
      <c r="D370" s="29"/>
      <c r="E370" s="117"/>
      <c r="F370" s="117"/>
      <c r="G370" s="113"/>
      <c r="H370" s="113"/>
      <c r="I370" s="19"/>
      <c r="J370" s="32"/>
      <c r="K370" s="11" t="s">
        <v>250</v>
      </c>
      <c r="L370" s="13">
        <f>COUNTA(L366:L369)</f>
        <v>4</v>
      </c>
      <c r="M370" s="158">
        <f t="shared" ref="M370:P370" si="81">SUM(M366:M369)</f>
        <v>470</v>
      </c>
      <c r="N370" s="12">
        <f t="shared" si="81"/>
        <v>371</v>
      </c>
      <c r="O370" s="12">
        <f t="shared" si="81"/>
        <v>4</v>
      </c>
      <c r="P370" s="12">
        <f t="shared" si="81"/>
        <v>367</v>
      </c>
      <c r="Q370" s="158">
        <f t="shared" ref="Q370:AD370" si="82">SUM(Q366:Q369)</f>
        <v>470</v>
      </c>
      <c r="R370" s="12">
        <f t="shared" si="82"/>
        <v>371</v>
      </c>
      <c r="S370" s="12">
        <f t="shared" si="82"/>
        <v>4</v>
      </c>
      <c r="T370" s="12">
        <f t="shared" si="82"/>
        <v>367</v>
      </c>
      <c r="U370" s="158">
        <f t="shared" si="82"/>
        <v>16039</v>
      </c>
      <c r="V370" s="12">
        <f t="shared" si="82"/>
        <v>12869</v>
      </c>
      <c r="W370" s="12">
        <f t="shared" si="82"/>
        <v>0</v>
      </c>
      <c r="X370" s="12">
        <f t="shared" si="82"/>
        <v>0</v>
      </c>
      <c r="Y370" s="12">
        <f t="shared" si="82"/>
        <v>33</v>
      </c>
      <c r="Z370" s="12">
        <f t="shared" si="82"/>
        <v>12869</v>
      </c>
      <c r="AA370" s="12">
        <f t="shared" si="82"/>
        <v>0</v>
      </c>
      <c r="AB370" s="12">
        <f t="shared" si="82"/>
        <v>0</v>
      </c>
      <c r="AC370" s="12">
        <f t="shared" si="82"/>
        <v>0</v>
      </c>
      <c r="AD370" s="12">
        <f t="shared" si="82"/>
        <v>0</v>
      </c>
      <c r="AG370" t="str">
        <f t="shared" si="80"/>
        <v/>
      </c>
    </row>
    <row r="371" spans="1:33" x14ac:dyDescent="0.3">
      <c r="A371" s="33"/>
      <c r="B371" s="33"/>
      <c r="C371" s="29"/>
      <c r="D371" s="29"/>
      <c r="E371" s="117"/>
      <c r="F371" s="117"/>
      <c r="G371" s="113"/>
      <c r="H371" s="113"/>
      <c r="I371" s="19"/>
      <c r="J371" s="32"/>
      <c r="K371" s="11"/>
      <c r="L371" s="13"/>
      <c r="M371" s="151"/>
      <c r="N371" s="13"/>
      <c r="O371" s="13"/>
      <c r="P371" s="13"/>
      <c r="Q371" s="158"/>
      <c r="R371" s="12"/>
      <c r="S371" s="12"/>
      <c r="T371" s="12"/>
      <c r="U371" s="158"/>
      <c r="V371" s="12"/>
      <c r="W371" s="12"/>
      <c r="X371" s="12"/>
      <c r="Y371" s="12"/>
      <c r="Z371" s="12"/>
      <c r="AA371" s="12"/>
      <c r="AB371" s="12"/>
      <c r="AC371" s="12"/>
      <c r="AD371" s="106"/>
      <c r="AG371" t="str">
        <f t="shared" si="80"/>
        <v/>
      </c>
    </row>
    <row r="372" spans="1:33" x14ac:dyDescent="0.3">
      <c r="A372" s="33"/>
      <c r="B372" s="33"/>
      <c r="C372" s="29"/>
      <c r="D372" s="29"/>
      <c r="E372" s="117"/>
      <c r="F372" s="117"/>
      <c r="G372" s="113"/>
      <c r="H372" s="113"/>
      <c r="I372" s="19"/>
      <c r="J372" s="32"/>
      <c r="K372" s="15" t="s">
        <v>613</v>
      </c>
      <c r="L372" s="61">
        <f t="shared" ref="L372:AD372" si="83">L16+L21+L35+L52+L56+L60+L65+L74+L83+L97+L107+L111+L123+L129+L133+L138+L142+L153+L161+L165+L170+L174+L178+L183+L188+L193+L197+L202+L209+L213+L224+L263+L270+L280+L285+L291+L305+L310+L316+L321+L328+L333+L339+L349+L357+L363+L370</f>
        <v>226</v>
      </c>
      <c r="M372" s="176">
        <f t="shared" si="83"/>
        <v>26808</v>
      </c>
      <c r="N372" s="28">
        <f t="shared" si="83"/>
        <v>15074</v>
      </c>
      <c r="O372" s="28">
        <f t="shared" si="83"/>
        <v>2438</v>
      </c>
      <c r="P372" s="28">
        <f t="shared" si="83"/>
        <v>12636</v>
      </c>
      <c r="Q372" s="176">
        <f t="shared" si="83"/>
        <v>40203</v>
      </c>
      <c r="R372" s="28">
        <f t="shared" si="83"/>
        <v>26623</v>
      </c>
      <c r="S372" s="28">
        <f t="shared" si="83"/>
        <v>3109</v>
      </c>
      <c r="T372" s="28">
        <f t="shared" si="83"/>
        <v>23514</v>
      </c>
      <c r="U372" s="176">
        <f t="shared" si="83"/>
        <v>23938205</v>
      </c>
      <c r="V372" s="28">
        <f t="shared" si="83"/>
        <v>13486698</v>
      </c>
      <c r="W372" s="28">
        <f t="shared" si="83"/>
        <v>21056</v>
      </c>
      <c r="X372" s="28">
        <f t="shared" si="83"/>
        <v>5655860</v>
      </c>
      <c r="Y372" s="28">
        <f t="shared" si="83"/>
        <v>8062</v>
      </c>
      <c r="Z372" s="28">
        <f t="shared" si="83"/>
        <v>3301715</v>
      </c>
      <c r="AA372" s="28">
        <f t="shared" si="83"/>
        <v>2546</v>
      </c>
      <c r="AB372" s="28">
        <f t="shared" si="83"/>
        <v>1175724</v>
      </c>
      <c r="AC372" s="28">
        <f t="shared" si="83"/>
        <v>4389</v>
      </c>
      <c r="AD372" s="28">
        <f t="shared" si="83"/>
        <v>3289725</v>
      </c>
      <c r="AG372" t="str">
        <f>IF(NOT(SUM(S372:T372))=R372,"Error", "")</f>
        <v/>
      </c>
    </row>
    <row r="373" spans="1:33" s="33" customFormat="1" x14ac:dyDescent="0.3">
      <c r="C373" s="110"/>
      <c r="D373" s="110"/>
      <c r="E373" s="140"/>
      <c r="F373" s="133"/>
      <c r="G373" s="141"/>
      <c r="H373" s="141"/>
      <c r="I373" s="111"/>
      <c r="J373" s="179"/>
      <c r="K373" s="15"/>
      <c r="L373" s="109"/>
      <c r="M373" s="155"/>
      <c r="N373" s="109"/>
      <c r="O373" s="109"/>
      <c r="P373" s="109"/>
      <c r="Q373" s="154"/>
      <c r="U373" s="164"/>
      <c r="V373" s="106"/>
      <c r="W373" s="106"/>
      <c r="X373" s="106"/>
      <c r="Y373" s="106"/>
      <c r="Z373" s="106"/>
      <c r="AA373" s="106"/>
      <c r="AB373" s="106"/>
      <c r="AC373" s="106"/>
      <c r="AD373" s="106"/>
    </row>
    <row r="374" spans="1:33" s="33" customFormat="1" x14ac:dyDescent="0.3">
      <c r="C374" s="110"/>
      <c r="D374" s="110"/>
      <c r="E374" s="140"/>
      <c r="F374" s="133"/>
      <c r="G374" s="141"/>
      <c r="H374" s="141"/>
      <c r="I374" s="111"/>
      <c r="J374" s="179"/>
      <c r="K374" s="109" t="s">
        <v>612</v>
      </c>
      <c r="L374" s="112">
        <f>Municipalities!L69</f>
        <v>52</v>
      </c>
      <c r="M374" s="156">
        <f>Municipalities!M69</f>
        <v>5966</v>
      </c>
      <c r="N374" s="112">
        <f>Municipalities!N69</f>
        <v>4992</v>
      </c>
      <c r="O374" s="112">
        <f>Municipalities!O69</f>
        <v>860</v>
      </c>
      <c r="P374" s="112">
        <f>Municipalities!P69</f>
        <v>4132</v>
      </c>
      <c r="Q374" s="156">
        <f>Municipalities!Q69</f>
        <v>10313</v>
      </c>
      <c r="R374" s="112">
        <f>Municipalities!R69</f>
        <v>9252</v>
      </c>
      <c r="S374" s="112">
        <f>Municipalities!S69</f>
        <v>1091</v>
      </c>
      <c r="T374" s="112">
        <f>Municipalities!T69</f>
        <v>8161</v>
      </c>
      <c r="U374" s="156">
        <f>Municipalities!U69</f>
        <v>6545339</v>
      </c>
      <c r="V374" s="112">
        <f>Municipalities!V69</f>
        <v>4674768</v>
      </c>
      <c r="W374" s="112">
        <f>Municipalities!W69</f>
        <v>9689</v>
      </c>
      <c r="X374" s="112">
        <f>Municipalities!X69</f>
        <v>2602514</v>
      </c>
      <c r="Y374" s="112">
        <f>Municipalities!Y69</f>
        <v>1342</v>
      </c>
      <c r="Z374" s="112">
        <f>Municipalities!Z69</f>
        <v>552193</v>
      </c>
      <c r="AA374" s="112">
        <f>Municipalities!AA69</f>
        <v>860</v>
      </c>
      <c r="AB374" s="112">
        <f>Municipalities!AB69</f>
        <v>387154</v>
      </c>
      <c r="AC374" s="112">
        <f>Municipalities!AC69</f>
        <v>2421</v>
      </c>
      <c r="AD374" s="112">
        <f>Municipalities!AD69</f>
        <v>1132907</v>
      </c>
    </row>
    <row r="375" spans="1:33" s="33" customFormat="1" x14ac:dyDescent="0.3">
      <c r="C375" s="110"/>
      <c r="D375" s="110"/>
      <c r="E375" s="140"/>
      <c r="F375" s="133"/>
      <c r="G375" s="141"/>
      <c r="H375" s="141"/>
      <c r="I375" s="111"/>
      <c r="J375" s="179"/>
      <c r="K375" s="13" t="s">
        <v>616</v>
      </c>
      <c r="L375" s="112">
        <f t="shared" ref="L375:AD375" si="84">L372+L374</f>
        <v>278</v>
      </c>
      <c r="M375" s="156">
        <f t="shared" ref="M375:P375" si="85">M372+M374</f>
        <v>32774</v>
      </c>
      <c r="N375" s="112">
        <f t="shared" si="85"/>
        <v>20066</v>
      </c>
      <c r="O375" s="112">
        <f t="shared" si="85"/>
        <v>3298</v>
      </c>
      <c r="P375" s="112">
        <f t="shared" si="85"/>
        <v>16768</v>
      </c>
      <c r="Q375" s="156">
        <f t="shared" si="84"/>
        <v>50516</v>
      </c>
      <c r="R375" s="112">
        <f t="shared" si="84"/>
        <v>35875</v>
      </c>
      <c r="S375" s="112">
        <f t="shared" si="84"/>
        <v>4200</v>
      </c>
      <c r="T375" s="112">
        <f t="shared" si="84"/>
        <v>31675</v>
      </c>
      <c r="U375" s="156">
        <f t="shared" si="84"/>
        <v>30483544</v>
      </c>
      <c r="V375" s="112">
        <f t="shared" si="84"/>
        <v>18161466</v>
      </c>
      <c r="W375" s="112">
        <f t="shared" si="84"/>
        <v>30745</v>
      </c>
      <c r="X375" s="112">
        <f t="shared" si="84"/>
        <v>8258374</v>
      </c>
      <c r="Y375" s="112">
        <f t="shared" si="84"/>
        <v>9404</v>
      </c>
      <c r="Z375" s="112">
        <f t="shared" si="84"/>
        <v>3853908</v>
      </c>
      <c r="AA375" s="112">
        <f t="shared" si="84"/>
        <v>3406</v>
      </c>
      <c r="AB375" s="112">
        <f t="shared" si="84"/>
        <v>1562878</v>
      </c>
      <c r="AC375" s="112">
        <f t="shared" si="84"/>
        <v>6810</v>
      </c>
      <c r="AD375" s="112">
        <f t="shared" si="84"/>
        <v>4422632</v>
      </c>
    </row>
    <row r="376" spans="1:33" x14ac:dyDescent="0.3">
      <c r="A376" s="2"/>
      <c r="B376" s="2"/>
      <c r="C376" s="29"/>
      <c r="D376" s="29"/>
      <c r="E376" s="142"/>
      <c r="F376" s="143"/>
      <c r="G376" s="144"/>
      <c r="H376" s="144"/>
      <c r="I376" s="26"/>
      <c r="J376" s="65"/>
      <c r="K376" s="13"/>
      <c r="L376" s="10"/>
      <c r="M376" s="10"/>
      <c r="N376" s="10"/>
      <c r="O376" s="10"/>
      <c r="P376" s="10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1:33" x14ac:dyDescent="0.3">
      <c r="A377" s="16"/>
      <c r="B377" s="16"/>
      <c r="C377" s="29"/>
      <c r="D377" s="29"/>
      <c r="E377" s="142"/>
      <c r="F377" s="143"/>
      <c r="G377" s="144"/>
      <c r="H377" s="144"/>
      <c r="I377" s="26"/>
      <c r="J377" s="180"/>
      <c r="K377" s="3" t="s">
        <v>319</v>
      </c>
      <c r="L377" s="38"/>
      <c r="M377" s="38"/>
      <c r="N377" s="38"/>
      <c r="O377" s="38"/>
      <c r="P377" s="38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</row>
    <row r="378" spans="1:33" x14ac:dyDescent="0.3">
      <c r="A378" s="2"/>
      <c r="B378" s="2"/>
      <c r="C378" s="29"/>
      <c r="D378" s="29"/>
      <c r="E378" s="142"/>
      <c r="F378" s="143"/>
      <c r="G378" s="144"/>
      <c r="H378" s="144"/>
      <c r="I378" s="26"/>
      <c r="J378" s="29"/>
      <c r="K378" s="3" t="s">
        <v>320</v>
      </c>
      <c r="L378" s="10"/>
      <c r="M378" s="10"/>
      <c r="N378" s="10"/>
      <c r="O378" s="10"/>
      <c r="P378" s="10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3" x14ac:dyDescent="0.3">
      <c r="A379" s="16"/>
      <c r="B379" s="16"/>
      <c r="C379" s="29"/>
      <c r="D379" s="29"/>
      <c r="E379" s="142"/>
      <c r="F379" s="143"/>
      <c r="G379" s="144"/>
      <c r="H379" s="144"/>
      <c r="I379" s="26"/>
      <c r="J379" s="65"/>
      <c r="K379" s="11"/>
      <c r="L379" s="41"/>
      <c r="M379" s="41"/>
      <c r="N379" s="41"/>
      <c r="O379" s="41"/>
      <c r="P379" s="41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</row>
    <row r="380" spans="1:33" x14ac:dyDescent="0.3">
      <c r="A380" s="16"/>
      <c r="B380" s="16"/>
      <c r="C380" s="29"/>
      <c r="D380" s="29"/>
      <c r="E380" s="142"/>
      <c r="F380" s="143"/>
      <c r="G380" s="144"/>
      <c r="H380" s="144"/>
      <c r="I380" s="26"/>
      <c r="J380" s="181"/>
      <c r="K380" s="44"/>
      <c r="L380" s="41"/>
      <c r="M380" s="41"/>
      <c r="N380" s="41"/>
      <c r="O380" s="41"/>
      <c r="P380" s="41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</row>
    <row r="381" spans="1:33" x14ac:dyDescent="0.3">
      <c r="A381" s="16"/>
      <c r="B381" s="16"/>
      <c r="C381" s="29"/>
      <c r="D381" s="29"/>
      <c r="E381" s="142"/>
      <c r="F381" s="143"/>
      <c r="G381" s="144"/>
      <c r="H381" s="144"/>
      <c r="I381" s="26"/>
      <c r="J381" s="181"/>
      <c r="K381" s="44"/>
      <c r="L381" s="41"/>
      <c r="M381" s="41"/>
      <c r="N381" s="41"/>
      <c r="O381" s="41"/>
      <c r="P381" s="41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</row>
    <row r="382" spans="1:33" x14ac:dyDescent="0.3">
      <c r="A382" s="16"/>
      <c r="B382" s="16"/>
      <c r="C382" s="29"/>
      <c r="D382" s="29"/>
      <c r="E382" s="142"/>
      <c r="F382" s="143"/>
      <c r="G382" s="144"/>
      <c r="H382" s="144"/>
      <c r="I382" s="26"/>
      <c r="J382" s="65"/>
      <c r="K382" s="11"/>
      <c r="L382" s="41"/>
      <c r="M382" s="41"/>
      <c r="N382" s="41"/>
      <c r="O382" s="41"/>
      <c r="P382" s="41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</row>
    <row r="383" spans="1:33" x14ac:dyDescent="0.3">
      <c r="A383" s="16"/>
      <c r="B383" s="16"/>
      <c r="C383" s="29"/>
      <c r="D383" s="29"/>
      <c r="E383" s="142"/>
      <c r="F383" s="143"/>
      <c r="G383" s="144"/>
      <c r="H383" s="144"/>
      <c r="I383" s="26"/>
      <c r="J383" s="65"/>
      <c r="K383" s="11"/>
      <c r="L383" s="41"/>
      <c r="M383" s="41"/>
      <c r="N383" s="41"/>
      <c r="O383" s="41"/>
      <c r="P383" s="41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</row>
    <row r="384" spans="1:33" x14ac:dyDescent="0.3">
      <c r="A384" s="16"/>
      <c r="B384" s="16"/>
      <c r="C384" s="29"/>
      <c r="D384" s="29"/>
      <c r="E384" s="142"/>
      <c r="F384" s="143"/>
      <c r="G384" s="144"/>
      <c r="H384" s="144"/>
      <c r="I384" s="26"/>
      <c r="J384" s="180"/>
      <c r="K384" s="35"/>
      <c r="L384" s="38"/>
      <c r="M384" s="38"/>
      <c r="N384" s="38"/>
      <c r="O384" s="38"/>
      <c r="P384" s="38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</row>
    <row r="385" spans="1:30" x14ac:dyDescent="0.3">
      <c r="A385" s="16"/>
      <c r="B385" s="16"/>
      <c r="C385" s="29"/>
      <c r="D385" s="29"/>
      <c r="E385" s="142"/>
      <c r="F385" s="143"/>
      <c r="G385" s="144"/>
      <c r="H385" s="144"/>
      <c r="I385" s="26"/>
      <c r="J385" s="65"/>
      <c r="K385" s="11"/>
      <c r="L385" s="41"/>
      <c r="M385" s="41"/>
      <c r="N385" s="41"/>
      <c r="O385" s="41"/>
      <c r="P385" s="41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</row>
    <row r="386" spans="1:30" x14ac:dyDescent="0.3">
      <c r="A386" s="16"/>
      <c r="B386" s="16"/>
      <c r="C386" s="29"/>
      <c r="D386" s="29"/>
      <c r="E386" s="142"/>
      <c r="F386" s="143"/>
      <c r="G386" s="144"/>
      <c r="H386" s="144"/>
      <c r="I386" s="26"/>
    </row>
    <row r="387" spans="1:30" x14ac:dyDescent="0.3">
      <c r="A387" s="16"/>
      <c r="B387" s="16"/>
      <c r="C387" s="29"/>
      <c r="D387" s="29"/>
      <c r="E387" s="142"/>
      <c r="F387" s="143"/>
      <c r="G387" s="144"/>
      <c r="H387" s="144"/>
      <c r="I387" s="26"/>
      <c r="K387" s="35"/>
    </row>
    <row r="388" spans="1:30" x14ac:dyDescent="0.3">
      <c r="A388" s="16"/>
      <c r="B388" s="16"/>
      <c r="C388" s="29"/>
      <c r="D388" s="29"/>
      <c r="E388" s="142"/>
      <c r="F388" s="143"/>
      <c r="G388" s="144"/>
      <c r="H388" s="144"/>
      <c r="I388" s="26"/>
      <c r="J388" s="65"/>
      <c r="K388" s="11"/>
      <c r="L388" s="38"/>
      <c r="M388" s="38"/>
      <c r="N388" s="38"/>
      <c r="O388" s="38"/>
      <c r="P388" s="38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</row>
    <row r="389" spans="1:30" x14ac:dyDescent="0.3">
      <c r="A389" s="16"/>
      <c r="B389" s="16"/>
      <c r="C389" s="29"/>
      <c r="D389" s="29"/>
      <c r="E389" s="142"/>
      <c r="F389" s="143"/>
      <c r="G389" s="144"/>
      <c r="H389" s="144"/>
      <c r="I389" s="26"/>
      <c r="J389" s="65"/>
      <c r="K389" s="11"/>
      <c r="L389" s="38"/>
      <c r="M389" s="38"/>
      <c r="N389" s="38"/>
      <c r="O389" s="38"/>
      <c r="P389" s="38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</row>
    <row r="390" spans="1:30" x14ac:dyDescent="0.3">
      <c r="A390" s="16"/>
      <c r="B390" s="16"/>
      <c r="C390" s="29"/>
      <c r="D390" s="29"/>
      <c r="E390" s="142"/>
      <c r="F390" s="143"/>
      <c r="G390" s="144"/>
      <c r="H390" s="144"/>
      <c r="I390" s="26"/>
      <c r="J390" s="180"/>
      <c r="K390" s="35"/>
      <c r="L390" s="38"/>
      <c r="M390" s="38"/>
      <c r="N390" s="38"/>
      <c r="O390" s="38"/>
      <c r="P390" s="38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</row>
    <row r="391" spans="1:30" x14ac:dyDescent="0.3">
      <c r="A391" s="16"/>
      <c r="B391" s="16"/>
      <c r="C391" s="29"/>
      <c r="D391" s="29"/>
      <c r="E391" s="142"/>
      <c r="F391" s="143"/>
      <c r="G391" s="144"/>
      <c r="H391" s="144"/>
      <c r="I391" s="26"/>
      <c r="J391" s="65"/>
      <c r="K391" s="11"/>
      <c r="L391" s="38"/>
      <c r="M391" s="38"/>
      <c r="N391" s="38"/>
      <c r="O391" s="38"/>
      <c r="P391" s="38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</row>
    <row r="392" spans="1:30" x14ac:dyDescent="0.3">
      <c r="A392" s="16"/>
      <c r="B392" s="16"/>
      <c r="C392" s="29"/>
      <c r="D392" s="29"/>
      <c r="E392" s="142"/>
      <c r="F392" s="143"/>
      <c r="G392" s="144"/>
      <c r="H392" s="144"/>
      <c r="I392" s="26"/>
      <c r="J392" s="65"/>
      <c r="K392" s="11"/>
      <c r="L392" s="38"/>
      <c r="M392" s="38"/>
      <c r="N392" s="38"/>
      <c r="O392" s="38"/>
      <c r="P392" s="38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</row>
    <row r="393" spans="1:30" x14ac:dyDescent="0.3">
      <c r="A393" s="16"/>
      <c r="B393" s="16"/>
      <c r="C393" s="29"/>
      <c r="D393" s="29"/>
      <c r="E393" s="142"/>
      <c r="F393" s="143"/>
      <c r="G393" s="144"/>
      <c r="H393" s="144"/>
      <c r="I393" s="26"/>
      <c r="J393" s="65"/>
      <c r="K393" s="19"/>
      <c r="L393" s="38"/>
      <c r="M393" s="38"/>
      <c r="N393" s="38"/>
      <c r="O393" s="38"/>
      <c r="P393" s="38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</row>
    <row r="394" spans="1:30" x14ac:dyDescent="0.3">
      <c r="A394" s="16"/>
      <c r="B394" s="16"/>
      <c r="C394" s="29"/>
      <c r="D394" s="29"/>
      <c r="E394" s="142"/>
      <c r="F394" s="143"/>
      <c r="G394" s="144"/>
      <c r="H394" s="144"/>
      <c r="I394" s="26"/>
      <c r="J394" s="65"/>
      <c r="K394" s="11"/>
      <c r="L394" s="41"/>
      <c r="M394" s="41"/>
      <c r="N394" s="41"/>
      <c r="O394" s="41"/>
      <c r="P394" s="41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</row>
    <row r="395" spans="1:30" x14ac:dyDescent="0.3">
      <c r="A395" s="16"/>
      <c r="B395" s="16"/>
      <c r="C395" s="29"/>
      <c r="D395" s="29"/>
      <c r="E395" s="142"/>
      <c r="F395" s="143"/>
      <c r="G395" s="144"/>
      <c r="H395" s="144"/>
      <c r="I395" s="26"/>
      <c r="J395" s="65"/>
      <c r="K395" s="11"/>
      <c r="L395" s="41"/>
      <c r="M395" s="41"/>
      <c r="N395" s="41"/>
      <c r="O395" s="41"/>
      <c r="P395" s="41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</row>
    <row r="396" spans="1:30" x14ac:dyDescent="0.3">
      <c r="A396" s="16"/>
      <c r="B396" s="16"/>
      <c r="C396" s="29"/>
      <c r="D396" s="29"/>
      <c r="E396" s="142"/>
      <c r="F396" s="143"/>
      <c r="G396" s="144"/>
      <c r="H396" s="144"/>
      <c r="I396" s="26"/>
      <c r="J396" s="65"/>
      <c r="K396" s="19"/>
      <c r="L396" s="41"/>
      <c r="M396" s="41"/>
      <c r="N396" s="41"/>
      <c r="O396" s="41"/>
      <c r="P396" s="41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</row>
    <row r="397" spans="1:30" x14ac:dyDescent="0.3">
      <c r="A397" s="16"/>
      <c r="B397" s="16"/>
      <c r="C397" s="29"/>
      <c r="D397" s="29"/>
      <c r="E397" s="142"/>
      <c r="F397" s="143"/>
      <c r="G397" s="144"/>
      <c r="H397" s="144"/>
      <c r="I397" s="26"/>
      <c r="J397" s="65"/>
      <c r="K397" s="11"/>
      <c r="L397" s="38"/>
      <c r="M397" s="38"/>
      <c r="N397" s="38"/>
      <c r="O397" s="38"/>
      <c r="P397" s="38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</row>
    <row r="398" spans="1:30" x14ac:dyDescent="0.3">
      <c r="A398" s="16"/>
      <c r="B398" s="16"/>
      <c r="C398" s="29"/>
      <c r="D398" s="29"/>
      <c r="E398" s="142"/>
      <c r="F398" s="143"/>
      <c r="G398" s="144"/>
      <c r="H398" s="144"/>
      <c r="I398" s="26"/>
      <c r="J398" s="65"/>
      <c r="K398" s="11"/>
      <c r="L398" s="38"/>
      <c r="M398" s="38"/>
      <c r="N398" s="38"/>
      <c r="O398" s="38"/>
      <c r="P398" s="38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</row>
    <row r="399" spans="1:30" x14ac:dyDescent="0.3">
      <c r="A399" s="16"/>
      <c r="B399" s="16"/>
      <c r="C399" s="29"/>
      <c r="D399" s="29"/>
      <c r="E399" s="142"/>
      <c r="F399" s="143"/>
      <c r="G399" s="144"/>
      <c r="H399" s="144"/>
      <c r="I399" s="26"/>
      <c r="J399" s="65"/>
      <c r="K399" s="35"/>
      <c r="L399" s="38"/>
      <c r="M399" s="38"/>
      <c r="N399" s="38"/>
      <c r="O399" s="38"/>
      <c r="P399" s="38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</row>
    <row r="400" spans="1:30" x14ac:dyDescent="0.3">
      <c r="A400" s="16"/>
      <c r="B400" s="16"/>
      <c r="C400" s="29"/>
      <c r="D400" s="29"/>
      <c r="E400" s="142"/>
      <c r="F400" s="143"/>
      <c r="G400" s="144"/>
      <c r="H400" s="144"/>
      <c r="I400" s="26"/>
      <c r="J400" s="65"/>
      <c r="K400" s="11"/>
      <c r="L400" s="38"/>
      <c r="M400" s="38"/>
      <c r="N400" s="38"/>
      <c r="O400" s="38"/>
      <c r="P400" s="38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</row>
    <row r="401" spans="1:30" x14ac:dyDescent="0.3">
      <c r="A401" s="16"/>
      <c r="B401" s="16"/>
      <c r="C401" s="29"/>
      <c r="D401" s="29"/>
      <c r="E401" s="142"/>
      <c r="F401" s="143"/>
      <c r="G401" s="144"/>
      <c r="H401" s="144"/>
      <c r="I401" s="26"/>
      <c r="J401" s="65"/>
      <c r="K401" s="11"/>
      <c r="L401" s="38"/>
      <c r="M401" s="38"/>
      <c r="N401" s="38"/>
      <c r="O401" s="38"/>
      <c r="P401" s="38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</row>
    <row r="402" spans="1:30" x14ac:dyDescent="0.3">
      <c r="A402" s="16"/>
      <c r="B402" s="16"/>
      <c r="C402" s="29"/>
      <c r="D402" s="29"/>
      <c r="E402" s="142"/>
      <c r="F402" s="143"/>
      <c r="G402" s="144"/>
      <c r="H402" s="144"/>
      <c r="I402" s="26"/>
      <c r="J402" s="181"/>
      <c r="K402" s="42"/>
      <c r="L402" s="41"/>
      <c r="M402" s="41"/>
      <c r="N402" s="41"/>
      <c r="O402" s="41"/>
      <c r="P402" s="41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</row>
    <row r="403" spans="1:30" x14ac:dyDescent="0.3">
      <c r="A403" s="16"/>
      <c r="B403" s="16"/>
      <c r="C403" s="29"/>
      <c r="D403" s="29"/>
      <c r="E403" s="142"/>
      <c r="F403" s="143"/>
      <c r="G403" s="144"/>
      <c r="H403" s="144"/>
      <c r="I403" s="26"/>
      <c r="J403" s="65"/>
      <c r="K403" s="11"/>
      <c r="L403" s="10"/>
      <c r="M403" s="10"/>
      <c r="N403" s="10"/>
      <c r="O403" s="10"/>
      <c r="P403" s="10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1:30" x14ac:dyDescent="0.3">
      <c r="A404" s="16"/>
      <c r="B404" s="16"/>
      <c r="C404" s="29"/>
      <c r="D404" s="29"/>
      <c r="E404" s="142"/>
      <c r="F404" s="143"/>
      <c r="G404" s="144"/>
      <c r="H404" s="144"/>
      <c r="I404" s="26"/>
      <c r="J404" s="65"/>
      <c r="K404" s="11"/>
      <c r="L404" s="10"/>
      <c r="M404" s="10"/>
      <c r="N404" s="10"/>
      <c r="O404" s="10"/>
      <c r="P404" s="10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1:30" x14ac:dyDescent="0.3">
      <c r="A405" s="16"/>
      <c r="B405" s="16"/>
      <c r="C405" s="29"/>
      <c r="D405" s="29"/>
      <c r="E405" s="142"/>
      <c r="F405" s="143"/>
      <c r="G405" s="144"/>
      <c r="H405" s="144"/>
      <c r="I405" s="26"/>
      <c r="J405" s="182"/>
      <c r="K405" s="35"/>
      <c r="L405" s="41"/>
      <c r="M405" s="41"/>
      <c r="N405" s="41"/>
      <c r="O405" s="41"/>
      <c r="P405" s="41"/>
      <c r="Q405" s="42"/>
      <c r="R405" s="42"/>
      <c r="S405" s="42"/>
      <c r="T405" s="42"/>
      <c r="U405" s="43"/>
      <c r="V405" s="43"/>
      <c r="W405" s="43"/>
      <c r="X405" s="43"/>
      <c r="Y405" s="43"/>
      <c r="Z405" s="43"/>
      <c r="AA405" s="43"/>
      <c r="AB405" s="43"/>
      <c r="AC405" s="46"/>
      <c r="AD405" s="43"/>
    </row>
    <row r="406" spans="1:30" x14ac:dyDescent="0.3">
      <c r="A406" s="16"/>
      <c r="B406" s="16"/>
      <c r="C406" s="29"/>
      <c r="D406" s="29"/>
      <c r="E406" s="142"/>
      <c r="F406" s="143"/>
      <c r="G406" s="144"/>
      <c r="H406" s="144"/>
      <c r="I406" s="26"/>
      <c r="J406" s="65"/>
      <c r="K406" s="11"/>
      <c r="L406" s="38"/>
      <c r="M406" s="38"/>
      <c r="N406" s="38"/>
      <c r="O406" s="38"/>
      <c r="P406" s="38"/>
      <c r="Q406" s="39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</row>
    <row r="407" spans="1:30" x14ac:dyDescent="0.3">
      <c r="A407" s="16"/>
      <c r="B407" s="16"/>
      <c r="C407" s="29"/>
      <c r="D407" s="29"/>
      <c r="E407" s="142"/>
      <c r="F407" s="143"/>
      <c r="G407" s="144"/>
      <c r="H407" s="144"/>
      <c r="I407" s="26"/>
      <c r="J407" s="65"/>
      <c r="K407" s="11"/>
      <c r="L407" s="38"/>
      <c r="M407" s="38"/>
      <c r="N407" s="38"/>
      <c r="O407" s="38"/>
      <c r="P407" s="38"/>
      <c r="Q407" s="39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</row>
    <row r="408" spans="1:30" x14ac:dyDescent="0.3">
      <c r="A408" s="16"/>
      <c r="B408" s="16"/>
      <c r="C408" s="29"/>
      <c r="D408" s="29"/>
      <c r="E408" s="142"/>
      <c r="F408" s="143"/>
      <c r="G408" s="144"/>
      <c r="H408" s="144"/>
      <c r="I408" s="26"/>
      <c r="J408" s="182"/>
      <c r="K408" s="45"/>
      <c r="L408" s="41"/>
      <c r="M408" s="41"/>
      <c r="N408" s="41"/>
      <c r="O408" s="41"/>
      <c r="P408" s="41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</row>
    <row r="409" spans="1:30" x14ac:dyDescent="0.3">
      <c r="A409" s="16"/>
      <c r="B409" s="16"/>
      <c r="C409" s="29"/>
      <c r="D409" s="29"/>
      <c r="E409" s="142"/>
      <c r="F409" s="143"/>
      <c r="G409" s="144"/>
      <c r="H409" s="144"/>
      <c r="I409" s="26"/>
      <c r="J409" s="182"/>
      <c r="K409" s="44"/>
      <c r="L409" s="41"/>
      <c r="M409" s="41"/>
      <c r="N409" s="41"/>
      <c r="O409" s="41"/>
      <c r="P409" s="41"/>
      <c r="Q409" s="46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</row>
    <row r="410" spans="1:30" x14ac:dyDescent="0.3">
      <c r="A410" s="16"/>
      <c r="B410" s="16"/>
      <c r="C410" s="29"/>
      <c r="D410" s="29"/>
      <c r="E410" s="142"/>
      <c r="F410" s="143"/>
      <c r="G410" s="144"/>
      <c r="H410" s="144"/>
      <c r="I410" s="26"/>
      <c r="J410" s="65"/>
      <c r="K410" s="11"/>
      <c r="L410" s="41"/>
      <c r="M410" s="41"/>
      <c r="N410" s="41"/>
      <c r="O410" s="41"/>
      <c r="P410" s="41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</row>
    <row r="411" spans="1:30" x14ac:dyDescent="0.3">
      <c r="A411" s="16"/>
      <c r="B411" s="16"/>
      <c r="C411" s="29"/>
      <c r="D411" s="29"/>
      <c r="E411" s="142"/>
      <c r="F411" s="143"/>
      <c r="G411" s="144"/>
      <c r="H411" s="144"/>
      <c r="I411" s="26"/>
    </row>
    <row r="412" spans="1:30" x14ac:dyDescent="0.3">
      <c r="A412" s="2"/>
      <c r="B412" s="2"/>
      <c r="C412" s="29"/>
      <c r="D412" s="29"/>
      <c r="E412" s="142"/>
      <c r="F412" s="143"/>
      <c r="G412" s="144"/>
      <c r="H412" s="144"/>
      <c r="I412" s="26"/>
      <c r="J412" s="29"/>
      <c r="K412" s="19"/>
      <c r="L412" s="24"/>
      <c r="M412" s="24"/>
      <c r="N412" s="24"/>
      <c r="O412" s="24"/>
      <c r="P412" s="24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1:30" x14ac:dyDescent="0.3">
      <c r="A413" s="16"/>
      <c r="B413" s="16"/>
      <c r="C413" s="29"/>
      <c r="D413" s="29"/>
      <c r="E413" s="142"/>
      <c r="F413" s="143"/>
      <c r="G413" s="144"/>
      <c r="H413" s="144"/>
      <c r="I413" s="26"/>
      <c r="J413" s="65"/>
      <c r="K413" s="19"/>
      <c r="L413" s="41"/>
      <c r="M413" s="41"/>
      <c r="N413" s="41"/>
      <c r="O413" s="41"/>
      <c r="P413" s="41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</row>
    <row r="414" spans="1:30" x14ac:dyDescent="0.3">
      <c r="A414" s="16"/>
      <c r="B414" s="16"/>
      <c r="C414" s="29"/>
      <c r="D414" s="29"/>
      <c r="E414" s="142"/>
      <c r="F414" s="143"/>
      <c r="G414" s="144"/>
      <c r="H414" s="144"/>
      <c r="I414" s="26"/>
      <c r="J414" s="65"/>
      <c r="K414" s="19"/>
      <c r="L414" s="41"/>
      <c r="M414" s="41"/>
      <c r="N414" s="41"/>
      <c r="O414" s="41"/>
      <c r="P414" s="41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</row>
    <row r="415" spans="1:30" x14ac:dyDescent="0.3">
      <c r="A415" s="16"/>
      <c r="B415" s="16"/>
      <c r="C415" s="29"/>
      <c r="D415" s="29"/>
      <c r="K415" s="19"/>
    </row>
    <row r="416" spans="1:30" x14ac:dyDescent="0.3">
      <c r="A416" s="16"/>
      <c r="B416" s="16"/>
      <c r="C416" s="29"/>
      <c r="D416" s="29"/>
      <c r="E416" s="142"/>
      <c r="F416" s="143"/>
      <c r="G416" s="144"/>
      <c r="H416" s="144"/>
      <c r="I416" s="26"/>
      <c r="J416" s="65"/>
      <c r="K416" s="11"/>
      <c r="L416" s="10"/>
      <c r="M416" s="10"/>
      <c r="N416" s="10"/>
      <c r="O416" s="10"/>
      <c r="P416" s="10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 x14ac:dyDescent="0.3">
      <c r="A417" s="16"/>
      <c r="B417" s="16"/>
      <c r="C417" s="29"/>
      <c r="D417" s="29"/>
      <c r="E417" s="142"/>
      <c r="F417" s="143"/>
      <c r="G417" s="144"/>
      <c r="H417" s="144"/>
      <c r="I417" s="26"/>
      <c r="J417" s="65"/>
      <c r="K417" s="11"/>
      <c r="L417" s="10"/>
      <c r="M417" s="10"/>
      <c r="N417" s="10"/>
      <c r="O417" s="10"/>
      <c r="P417" s="10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1:30" x14ac:dyDescent="0.3">
      <c r="A418" s="16"/>
      <c r="B418" s="16"/>
      <c r="C418" s="29"/>
      <c r="D418" s="29"/>
      <c r="E418" s="142"/>
      <c r="F418" s="143"/>
      <c r="G418" s="144"/>
      <c r="H418" s="144"/>
      <c r="I418" s="26"/>
      <c r="J418" s="65"/>
      <c r="K418" s="19"/>
      <c r="L418" s="10"/>
      <c r="M418" s="10"/>
      <c r="N418" s="10"/>
      <c r="O418" s="10"/>
      <c r="P418" s="10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1:30" x14ac:dyDescent="0.3">
      <c r="A419" s="16"/>
      <c r="B419" s="16"/>
      <c r="C419" s="29"/>
      <c r="D419" s="29"/>
      <c r="E419" s="142"/>
      <c r="F419" s="143"/>
      <c r="G419" s="144"/>
      <c r="H419" s="144"/>
      <c r="I419" s="26"/>
      <c r="J419" s="65"/>
      <c r="K419" s="11"/>
      <c r="L419" s="16"/>
      <c r="M419" s="16"/>
      <c r="N419" s="16"/>
      <c r="O419" s="16"/>
      <c r="P419" s="16"/>
      <c r="Q419" s="16"/>
      <c r="R419" s="16"/>
      <c r="S419" s="16"/>
      <c r="T419" s="16"/>
      <c r="U419" s="9"/>
      <c r="V419" s="16"/>
      <c r="W419" s="16"/>
      <c r="X419" s="16"/>
      <c r="Y419" s="16"/>
      <c r="Z419" s="16"/>
      <c r="AA419" s="16"/>
      <c r="AB419" s="16"/>
      <c r="AC419" s="16"/>
      <c r="AD419" s="16"/>
    </row>
    <row r="420" spans="1:30" x14ac:dyDescent="0.3"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</row>
    <row r="421" spans="1:30" x14ac:dyDescent="0.3">
      <c r="J421" s="183"/>
      <c r="U421" s="9"/>
    </row>
    <row r="422" spans="1:30" x14ac:dyDescent="0.3">
      <c r="J422" s="183"/>
      <c r="K422" s="48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</row>
    <row r="423" spans="1:30" x14ac:dyDescent="0.3">
      <c r="K423" s="48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</row>
    <row r="424" spans="1:30" x14ac:dyDescent="0.3">
      <c r="K424" s="48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</row>
    <row r="425" spans="1:30" x14ac:dyDescent="0.3">
      <c r="K425" s="48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</row>
    <row r="426" spans="1:30" x14ac:dyDescent="0.3">
      <c r="K426" s="48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</row>
    <row r="427" spans="1:30" x14ac:dyDescent="0.3">
      <c r="K427" s="48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</row>
    <row r="428" spans="1:30" x14ac:dyDescent="0.3">
      <c r="K428" s="48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</row>
  </sheetData>
  <sortState xmlns:xlrd2="http://schemas.microsoft.com/office/spreadsheetml/2017/richdata2" ref="X123:AU129">
    <sortCondition ref="AE123:AE129"/>
  </sortState>
  <dataConsolidate/>
  <mergeCells count="6">
    <mergeCell ref="J1:AD1"/>
    <mergeCell ref="J2:AD2"/>
    <mergeCell ref="Q3:T3"/>
    <mergeCell ref="M3:P3"/>
    <mergeCell ref="J3:L3"/>
    <mergeCell ref="U3:AD3"/>
  </mergeCells>
  <pageMargins left="0.45" right="0.45" top="0.45" bottom="0.45" header="0" footer="0"/>
  <pageSetup paperSize="17" scale="77" fitToHeight="0" orientation="landscape" r:id="rId1"/>
  <ignoredErrors>
    <ignoredError sqref="J106 J94 J269 J6 J50 J29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7E08-49B3-4A48-9E17-776687D50A6F}">
  <sheetPr>
    <pageSetUpPr fitToPage="1"/>
  </sheetPr>
  <dimension ref="A1:AE71"/>
  <sheetViews>
    <sheetView tabSelected="1" zoomScaleNormal="100" workbookViewId="0">
      <pane ySplit="4" topLeftCell="A29" activePane="bottomLeft" state="frozen"/>
      <selection activeCell="J1" sqref="J1"/>
      <selection pane="bottomLeft" activeCell="N86" sqref="N86"/>
    </sheetView>
  </sheetViews>
  <sheetFormatPr defaultRowHeight="14.4" outlineLevelRow="1" outlineLevelCol="1" x14ac:dyDescent="0.3"/>
  <cols>
    <col min="1" max="1" width="16.44140625" hidden="1" customWidth="1" outlineLevel="1"/>
    <col min="2" max="2" width="14.88671875" hidden="1" customWidth="1" outlineLevel="1"/>
    <col min="3" max="3" width="14.44140625" hidden="1" customWidth="1" outlineLevel="1"/>
    <col min="4" max="4" width="13.5546875" hidden="1" customWidth="1" outlineLevel="1"/>
    <col min="5" max="5" width="11.88671875" hidden="1" customWidth="1" outlineLevel="1"/>
    <col min="6" max="6" width="11.109375" hidden="1" customWidth="1" outlineLevel="1"/>
    <col min="7" max="9" width="9.109375" hidden="1" customWidth="1" outlineLevel="1"/>
    <col min="10" max="10" width="20.6640625" customWidth="1" collapsed="1"/>
    <col min="11" max="11" width="30.6640625" customWidth="1"/>
    <col min="12" max="12" width="13.6640625" customWidth="1"/>
    <col min="13" max="30" width="9.6640625" customWidth="1"/>
  </cols>
  <sheetData>
    <row r="1" spans="1:30" ht="25.8" x14ac:dyDescent="0.5">
      <c r="C1" s="1"/>
      <c r="D1" s="1"/>
      <c r="E1" s="1"/>
      <c r="F1" s="1"/>
      <c r="G1" s="1"/>
      <c r="H1" s="1"/>
      <c r="I1" s="1"/>
      <c r="J1" s="191" t="s">
        <v>615</v>
      </c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1:30" ht="26.25" customHeight="1" x14ac:dyDescent="0.3">
      <c r="C2" s="1"/>
      <c r="D2" s="1"/>
      <c r="E2" s="1"/>
      <c r="F2" s="1"/>
      <c r="G2" s="1"/>
      <c r="H2" s="1"/>
      <c r="I2" s="1"/>
      <c r="J2" s="192" t="s">
        <v>784</v>
      </c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</row>
    <row r="3" spans="1:30" ht="26.25" customHeight="1" x14ac:dyDescent="0.3">
      <c r="C3" s="1"/>
      <c r="D3" s="1"/>
      <c r="E3" s="117"/>
      <c r="F3" s="117"/>
      <c r="G3" s="117"/>
      <c r="H3" s="117"/>
      <c r="I3" s="1"/>
      <c r="J3" s="197" t="s">
        <v>687</v>
      </c>
      <c r="K3" s="198"/>
      <c r="L3" s="199"/>
      <c r="M3" s="196" t="s">
        <v>685</v>
      </c>
      <c r="N3" s="194"/>
      <c r="O3" s="194"/>
      <c r="P3" s="195"/>
      <c r="Q3" s="193" t="s">
        <v>688</v>
      </c>
      <c r="R3" s="194"/>
      <c r="S3" s="194"/>
      <c r="T3" s="195"/>
      <c r="U3" s="197" t="s">
        <v>686</v>
      </c>
      <c r="V3" s="198"/>
      <c r="W3" s="198"/>
      <c r="X3" s="198"/>
      <c r="Y3" s="198"/>
      <c r="Z3" s="198"/>
      <c r="AA3" s="198"/>
      <c r="AB3" s="198"/>
      <c r="AC3" s="198"/>
      <c r="AD3" s="198"/>
    </row>
    <row r="4" spans="1:30" ht="58.2" thickBot="1" x14ac:dyDescent="0.35">
      <c r="A4" s="4" t="s">
        <v>1</v>
      </c>
      <c r="B4" s="4" t="s">
        <v>245</v>
      </c>
      <c r="C4" s="4" t="s">
        <v>246</v>
      </c>
      <c r="D4" s="4" t="s">
        <v>247</v>
      </c>
      <c r="E4" s="4" t="s">
        <v>423</v>
      </c>
      <c r="F4" s="4" t="s">
        <v>276</v>
      </c>
      <c r="G4" s="4" t="s">
        <v>0</v>
      </c>
      <c r="H4" s="4" t="s">
        <v>541</v>
      </c>
      <c r="I4" s="4" t="s">
        <v>542</v>
      </c>
      <c r="J4" s="4" t="s">
        <v>11</v>
      </c>
      <c r="K4" s="4" t="s">
        <v>617</v>
      </c>
      <c r="L4" s="5" t="s">
        <v>2</v>
      </c>
      <c r="M4" s="184" t="s">
        <v>3</v>
      </c>
      <c r="N4" s="6" t="s">
        <v>4</v>
      </c>
      <c r="O4" s="6" t="s">
        <v>256</v>
      </c>
      <c r="P4" s="185" t="s">
        <v>283</v>
      </c>
      <c r="Q4" s="184" t="s">
        <v>3</v>
      </c>
      <c r="R4" s="6" t="s">
        <v>4</v>
      </c>
      <c r="S4" s="6" t="s">
        <v>256</v>
      </c>
      <c r="T4" s="185" t="s">
        <v>283</v>
      </c>
      <c r="U4" s="6" t="s">
        <v>5</v>
      </c>
      <c r="V4" s="6" t="s">
        <v>6</v>
      </c>
      <c r="W4" s="6" t="s">
        <v>7</v>
      </c>
      <c r="X4" s="6" t="s">
        <v>252</v>
      </c>
      <c r="Y4" s="6" t="s">
        <v>8</v>
      </c>
      <c r="Z4" s="6" t="s">
        <v>253</v>
      </c>
      <c r="AA4" s="6" t="s">
        <v>9</v>
      </c>
      <c r="AB4" s="6" t="s">
        <v>254</v>
      </c>
      <c r="AC4" s="6" t="s">
        <v>10</v>
      </c>
      <c r="AD4" s="6" t="s">
        <v>255</v>
      </c>
    </row>
    <row r="5" spans="1:30" ht="15" customHeight="1" outlineLevel="1" thickTop="1" x14ac:dyDescent="0.3">
      <c r="A5" s="7"/>
      <c r="B5" s="7"/>
      <c r="C5" s="29"/>
      <c r="D5" s="29"/>
      <c r="E5" s="17"/>
      <c r="F5" s="17"/>
      <c r="G5" s="25"/>
      <c r="H5" s="25"/>
      <c r="I5" s="25"/>
      <c r="J5" s="8" t="s">
        <v>11</v>
      </c>
      <c r="K5" s="8" t="s">
        <v>12</v>
      </c>
      <c r="L5" s="14"/>
      <c r="M5" s="177"/>
      <c r="N5" s="14"/>
      <c r="O5" s="14"/>
      <c r="P5" s="14"/>
      <c r="Q5" s="160"/>
      <c r="R5" s="9"/>
      <c r="S5" s="9"/>
      <c r="T5" s="55"/>
      <c r="U5" s="9"/>
      <c r="V5" s="9"/>
      <c r="W5" s="9"/>
      <c r="X5" s="9"/>
      <c r="Y5" s="9"/>
      <c r="Z5" s="9"/>
      <c r="AA5" s="9"/>
      <c r="AB5" s="9"/>
      <c r="AC5" s="9"/>
    </row>
    <row r="6" spans="1:30" ht="15" customHeight="1" outlineLevel="1" x14ac:dyDescent="0.3">
      <c r="A6" s="2" t="s">
        <v>98</v>
      </c>
      <c r="B6" s="2" t="s">
        <v>98</v>
      </c>
      <c r="C6" s="29" t="s">
        <v>321</v>
      </c>
      <c r="D6" s="29" t="s">
        <v>132</v>
      </c>
      <c r="E6" s="25" t="s">
        <v>123</v>
      </c>
      <c r="F6" s="25" t="s">
        <v>123</v>
      </c>
      <c r="G6" s="25" t="s">
        <v>123</v>
      </c>
      <c r="H6" s="25"/>
      <c r="I6" s="25"/>
      <c r="J6" s="3" t="s">
        <v>311</v>
      </c>
      <c r="K6" s="3" t="s">
        <v>752</v>
      </c>
      <c r="L6" s="10" t="s">
        <v>31</v>
      </c>
      <c r="M6" s="159">
        <v>0</v>
      </c>
      <c r="N6" s="9">
        <v>0</v>
      </c>
      <c r="O6" s="9">
        <v>0</v>
      </c>
      <c r="P6" s="55">
        <v>0</v>
      </c>
      <c r="Q6" s="159">
        <v>0</v>
      </c>
      <c r="R6" s="9">
        <v>0</v>
      </c>
      <c r="S6" s="9">
        <v>0</v>
      </c>
      <c r="T6" s="55">
        <v>0</v>
      </c>
      <c r="U6" s="9">
        <v>3881</v>
      </c>
      <c r="V6" s="9">
        <v>3881</v>
      </c>
      <c r="W6" s="9">
        <v>0</v>
      </c>
      <c r="X6" s="9">
        <v>0</v>
      </c>
      <c r="Y6" s="9">
        <v>10</v>
      </c>
      <c r="Z6" s="9">
        <v>3881</v>
      </c>
      <c r="AA6" s="9">
        <v>0</v>
      </c>
      <c r="AB6" s="9">
        <v>0</v>
      </c>
      <c r="AC6" s="9">
        <v>0</v>
      </c>
      <c r="AD6" s="9">
        <v>0</v>
      </c>
    </row>
    <row r="7" spans="1:30" ht="15" customHeight="1" outlineLevel="1" x14ac:dyDescent="0.3">
      <c r="A7" s="2" t="s">
        <v>98</v>
      </c>
      <c r="B7" s="2" t="s">
        <v>98</v>
      </c>
      <c r="C7" s="29" t="s">
        <v>412</v>
      </c>
      <c r="D7" s="29" t="s">
        <v>413</v>
      </c>
      <c r="E7" s="18"/>
      <c r="F7" s="20"/>
      <c r="G7" s="26"/>
      <c r="H7" s="26"/>
      <c r="I7" s="52"/>
      <c r="J7" s="3" t="s">
        <v>409</v>
      </c>
      <c r="K7" s="3" t="s">
        <v>410</v>
      </c>
      <c r="L7" s="10" t="s">
        <v>27</v>
      </c>
      <c r="M7" s="159">
        <v>0</v>
      </c>
      <c r="N7" s="9">
        <v>0</v>
      </c>
      <c r="O7" s="9">
        <v>0</v>
      </c>
      <c r="P7" s="55">
        <v>0</v>
      </c>
      <c r="Q7" s="159">
        <v>0</v>
      </c>
      <c r="R7" s="9">
        <v>0</v>
      </c>
      <c r="S7" s="9">
        <v>0</v>
      </c>
      <c r="T7" s="55">
        <v>0</v>
      </c>
      <c r="U7" s="9">
        <v>840410</v>
      </c>
      <c r="V7" s="9">
        <v>604928</v>
      </c>
      <c r="W7" s="9">
        <v>152</v>
      </c>
      <c r="X7" s="9">
        <v>217774</v>
      </c>
      <c r="Y7" s="9">
        <v>0</v>
      </c>
      <c r="Z7" s="9">
        <v>0</v>
      </c>
      <c r="AA7" s="9">
        <v>860</v>
      </c>
      <c r="AB7" s="9">
        <v>387154</v>
      </c>
      <c r="AC7" s="9">
        <v>0</v>
      </c>
      <c r="AD7" s="9">
        <v>0</v>
      </c>
    </row>
    <row r="8" spans="1:30" ht="15" customHeight="1" outlineLevel="1" x14ac:dyDescent="0.3">
      <c r="A8" s="2" t="s">
        <v>98</v>
      </c>
      <c r="B8" s="2" t="s">
        <v>98</v>
      </c>
      <c r="C8" s="29">
        <v>750</v>
      </c>
      <c r="D8" s="29">
        <v>222</v>
      </c>
      <c r="E8" s="25" t="s">
        <v>123</v>
      </c>
      <c r="F8" s="25" t="s">
        <v>123</v>
      </c>
      <c r="G8" s="25" t="s">
        <v>123</v>
      </c>
      <c r="H8" s="25"/>
      <c r="I8" s="25"/>
      <c r="J8" s="3" t="s">
        <v>336</v>
      </c>
      <c r="K8" s="3" t="s">
        <v>342</v>
      </c>
      <c r="L8" s="10" t="s">
        <v>31</v>
      </c>
      <c r="M8" s="159">
        <v>245</v>
      </c>
      <c r="N8" s="9">
        <v>245</v>
      </c>
      <c r="O8" s="9">
        <v>0</v>
      </c>
      <c r="P8" s="9">
        <v>245</v>
      </c>
      <c r="Q8" s="159">
        <v>245</v>
      </c>
      <c r="R8" s="9">
        <v>245</v>
      </c>
      <c r="S8" s="9">
        <v>0</v>
      </c>
      <c r="T8" s="9">
        <v>245</v>
      </c>
      <c r="U8" s="159">
        <v>16290</v>
      </c>
      <c r="V8" s="9">
        <v>16290</v>
      </c>
      <c r="W8" s="9">
        <v>4</v>
      </c>
      <c r="X8" s="9">
        <v>1140</v>
      </c>
      <c r="Y8" s="9">
        <v>30</v>
      </c>
      <c r="Z8" s="9">
        <v>12150</v>
      </c>
      <c r="AA8" s="9">
        <v>0</v>
      </c>
      <c r="AB8" s="9">
        <v>0</v>
      </c>
      <c r="AC8" s="9">
        <v>9</v>
      </c>
      <c r="AD8" s="9">
        <v>3000</v>
      </c>
    </row>
    <row r="9" spans="1:30" ht="15" customHeight="1" outlineLevel="1" x14ac:dyDescent="0.3">
      <c r="A9" s="2" t="s">
        <v>98</v>
      </c>
      <c r="B9" s="2" t="s">
        <v>98</v>
      </c>
      <c r="C9" s="29">
        <v>750</v>
      </c>
      <c r="D9" s="29">
        <v>222</v>
      </c>
      <c r="E9" s="25" t="s">
        <v>123</v>
      </c>
      <c r="F9" s="25" t="s">
        <v>123</v>
      </c>
      <c r="G9" s="25" t="s">
        <v>123</v>
      </c>
      <c r="H9" s="25"/>
      <c r="I9" s="25"/>
      <c r="J9" s="3" t="s">
        <v>336</v>
      </c>
      <c r="K9" s="3" t="s">
        <v>751</v>
      </c>
      <c r="L9" s="10" t="s">
        <v>15</v>
      </c>
      <c r="M9" s="159">
        <v>302</v>
      </c>
      <c r="N9" s="9">
        <v>302</v>
      </c>
      <c r="O9" s="9">
        <v>0</v>
      </c>
      <c r="P9" s="55">
        <v>302</v>
      </c>
      <c r="Q9" s="159">
        <v>302</v>
      </c>
      <c r="R9" s="9">
        <v>302</v>
      </c>
      <c r="S9" s="9">
        <v>0</v>
      </c>
      <c r="T9" s="55">
        <v>302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</row>
    <row r="10" spans="1:30" ht="15" customHeight="1" outlineLevel="1" x14ac:dyDescent="0.3">
      <c r="A10" s="2" t="s">
        <v>98</v>
      </c>
      <c r="B10" s="2" t="s">
        <v>98</v>
      </c>
      <c r="C10" s="29">
        <v>750</v>
      </c>
      <c r="D10" s="29">
        <v>222</v>
      </c>
      <c r="E10" s="25" t="s">
        <v>123</v>
      </c>
      <c r="F10" s="25" t="s">
        <v>123</v>
      </c>
      <c r="G10" s="25" t="s">
        <v>123</v>
      </c>
      <c r="H10" s="25"/>
      <c r="I10" s="25"/>
      <c r="J10" s="3" t="s">
        <v>336</v>
      </c>
      <c r="K10" s="3" t="s">
        <v>387</v>
      </c>
      <c r="L10" s="10" t="s">
        <v>27</v>
      </c>
      <c r="M10" s="159">
        <v>0</v>
      </c>
      <c r="N10" s="9">
        <v>0</v>
      </c>
      <c r="O10" s="9">
        <v>0</v>
      </c>
      <c r="P10" s="55">
        <v>0</v>
      </c>
      <c r="Q10" s="159">
        <v>0</v>
      </c>
      <c r="R10" s="9">
        <v>0</v>
      </c>
      <c r="S10" s="9">
        <v>0</v>
      </c>
      <c r="T10" s="55">
        <v>0</v>
      </c>
      <c r="U10" s="9">
        <v>37700</v>
      </c>
      <c r="V10" s="9">
        <v>30900</v>
      </c>
      <c r="W10" s="9">
        <v>0</v>
      </c>
      <c r="X10" s="9">
        <v>0</v>
      </c>
      <c r="Y10" s="9">
        <v>42</v>
      </c>
      <c r="Z10" s="9">
        <v>30900</v>
      </c>
      <c r="AA10" s="9">
        <v>0</v>
      </c>
      <c r="AB10" s="9">
        <v>0</v>
      </c>
      <c r="AC10" s="9">
        <v>0</v>
      </c>
      <c r="AD10" s="9">
        <v>0</v>
      </c>
    </row>
    <row r="11" spans="1:30" ht="15" customHeight="1" outlineLevel="1" x14ac:dyDescent="0.3">
      <c r="A11" s="2" t="s">
        <v>98</v>
      </c>
      <c r="B11" s="2" t="s">
        <v>98</v>
      </c>
      <c r="C11" s="29" t="s">
        <v>609</v>
      </c>
      <c r="D11" s="29" t="s">
        <v>610</v>
      </c>
      <c r="E11" s="25" t="s">
        <v>123</v>
      </c>
      <c r="F11" s="25" t="s">
        <v>123</v>
      </c>
      <c r="G11" s="25" t="s">
        <v>123</v>
      </c>
      <c r="H11" s="26"/>
      <c r="I11" s="26"/>
      <c r="J11" s="3" t="s">
        <v>611</v>
      </c>
      <c r="K11" s="3" t="s">
        <v>611</v>
      </c>
      <c r="L11" s="10" t="s">
        <v>31</v>
      </c>
      <c r="M11" s="159">
        <v>1600</v>
      </c>
      <c r="N11" s="9">
        <v>1600</v>
      </c>
      <c r="O11" s="9">
        <v>160</v>
      </c>
      <c r="P11" s="55">
        <v>1440</v>
      </c>
      <c r="Q11" s="159">
        <v>1600</v>
      </c>
      <c r="R11" s="9">
        <v>1600</v>
      </c>
      <c r="S11" s="9">
        <v>160</v>
      </c>
      <c r="T11" s="55">
        <v>1440</v>
      </c>
      <c r="U11" s="9">
        <v>1220000</v>
      </c>
      <c r="V11" s="9">
        <v>750000</v>
      </c>
      <c r="W11" s="9">
        <v>3000</v>
      </c>
      <c r="X11" s="9">
        <v>750000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</row>
    <row r="12" spans="1:30" s="27" customFormat="1" ht="15" customHeight="1" outlineLevel="1" x14ac:dyDescent="0.3">
      <c r="A12" s="2" t="s">
        <v>98</v>
      </c>
      <c r="B12" s="2" t="s">
        <v>98</v>
      </c>
      <c r="C12" s="29" t="s">
        <v>323</v>
      </c>
      <c r="D12" s="29" t="s">
        <v>322</v>
      </c>
      <c r="E12" s="49" t="s">
        <v>123</v>
      </c>
      <c r="F12" s="49" t="s">
        <v>123</v>
      </c>
      <c r="G12" s="49" t="s">
        <v>123</v>
      </c>
      <c r="H12" s="49"/>
      <c r="I12" s="49"/>
      <c r="J12" s="3" t="s">
        <v>312</v>
      </c>
      <c r="K12" s="3" t="s">
        <v>388</v>
      </c>
      <c r="L12" s="10" t="s">
        <v>27</v>
      </c>
      <c r="M12" s="159">
        <v>0</v>
      </c>
      <c r="N12" s="9">
        <v>0</v>
      </c>
      <c r="O12" s="9">
        <v>0</v>
      </c>
      <c r="P12" s="55">
        <v>0</v>
      </c>
      <c r="Q12" s="159">
        <v>0</v>
      </c>
      <c r="R12" s="9">
        <v>0</v>
      </c>
      <c r="S12" s="9">
        <v>0</v>
      </c>
      <c r="T12" s="55">
        <v>0</v>
      </c>
      <c r="U12" s="9">
        <v>650000</v>
      </c>
      <c r="V12" s="9">
        <v>143708</v>
      </c>
      <c r="W12" s="9">
        <v>0</v>
      </c>
      <c r="X12" s="9">
        <v>0</v>
      </c>
      <c r="Y12" s="9">
        <v>134</v>
      </c>
      <c r="Z12" s="9">
        <v>53708</v>
      </c>
      <c r="AA12" s="9">
        <v>0</v>
      </c>
      <c r="AB12" s="9">
        <v>0</v>
      </c>
      <c r="AC12" s="9">
        <v>257</v>
      </c>
      <c r="AD12" s="9">
        <v>90000</v>
      </c>
    </row>
    <row r="13" spans="1:30" s="36" customFormat="1" ht="15" customHeight="1" outlineLevel="1" x14ac:dyDescent="0.3">
      <c r="A13" s="2" t="s">
        <v>98</v>
      </c>
      <c r="B13" s="2" t="s">
        <v>98</v>
      </c>
      <c r="C13" s="29" t="s">
        <v>323</v>
      </c>
      <c r="D13" s="29" t="s">
        <v>322</v>
      </c>
      <c r="E13" s="25" t="s">
        <v>123</v>
      </c>
      <c r="F13" s="25" t="s">
        <v>123</v>
      </c>
      <c r="G13" s="25" t="s">
        <v>123</v>
      </c>
      <c r="H13" s="25"/>
      <c r="I13" s="25"/>
      <c r="J13" s="3" t="s">
        <v>312</v>
      </c>
      <c r="K13" s="3" t="s">
        <v>313</v>
      </c>
      <c r="L13" s="10" t="s">
        <v>27</v>
      </c>
      <c r="M13" s="159">
        <v>0</v>
      </c>
      <c r="N13" s="9">
        <v>0</v>
      </c>
      <c r="O13" s="9">
        <v>0</v>
      </c>
      <c r="P13" s="55">
        <v>0</v>
      </c>
      <c r="Q13" s="159">
        <v>0</v>
      </c>
      <c r="R13" s="9">
        <v>0</v>
      </c>
      <c r="S13" s="9">
        <v>0</v>
      </c>
      <c r="T13" s="55">
        <v>0</v>
      </c>
      <c r="U13" s="9">
        <v>200000</v>
      </c>
      <c r="V13" s="9">
        <v>200000</v>
      </c>
      <c r="W13" s="9">
        <v>800</v>
      </c>
      <c r="X13" s="9">
        <v>200000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</row>
    <row r="14" spans="1:30" s="36" customFormat="1" ht="15" customHeight="1" outlineLevel="1" x14ac:dyDescent="0.3">
      <c r="A14" s="2" t="s">
        <v>98</v>
      </c>
      <c r="B14" s="2" t="s">
        <v>98</v>
      </c>
      <c r="C14" s="29" t="s">
        <v>323</v>
      </c>
      <c r="D14" s="29" t="s">
        <v>322</v>
      </c>
      <c r="E14" s="25" t="s">
        <v>123</v>
      </c>
      <c r="F14" s="25" t="s">
        <v>123</v>
      </c>
      <c r="G14" s="25" t="s">
        <v>123</v>
      </c>
      <c r="H14" s="25"/>
      <c r="I14" s="25"/>
      <c r="J14" s="3" t="s">
        <v>312</v>
      </c>
      <c r="K14" s="3" t="s">
        <v>314</v>
      </c>
      <c r="L14" s="10" t="s">
        <v>27</v>
      </c>
      <c r="M14" s="159">
        <v>0</v>
      </c>
      <c r="N14" s="9">
        <v>0</v>
      </c>
      <c r="O14" s="9">
        <v>0</v>
      </c>
      <c r="P14" s="55">
        <v>0</v>
      </c>
      <c r="Q14" s="159">
        <v>0</v>
      </c>
      <c r="R14" s="9">
        <v>0</v>
      </c>
      <c r="S14" s="9">
        <v>0</v>
      </c>
      <c r="T14" s="55">
        <v>0</v>
      </c>
      <c r="U14" s="9">
        <v>142600</v>
      </c>
      <c r="V14" s="9">
        <v>142600</v>
      </c>
      <c r="W14" s="9">
        <v>570</v>
      </c>
      <c r="X14" s="9">
        <v>142600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</row>
    <row r="15" spans="1:30" ht="15" customHeight="1" outlineLevel="1" x14ac:dyDescent="0.3">
      <c r="A15" s="2" t="s">
        <v>98</v>
      </c>
      <c r="B15" s="2" t="s">
        <v>98</v>
      </c>
      <c r="C15" s="29">
        <v>743</v>
      </c>
      <c r="D15" s="29">
        <v>230</v>
      </c>
      <c r="E15" s="25" t="s">
        <v>123</v>
      </c>
      <c r="F15" s="25" t="s">
        <v>123</v>
      </c>
      <c r="G15" s="25" t="s">
        <v>123</v>
      </c>
      <c r="H15" s="25"/>
      <c r="I15" s="25"/>
      <c r="J15" s="3" t="s">
        <v>99</v>
      </c>
      <c r="K15" s="3" t="s">
        <v>99</v>
      </c>
      <c r="L15" s="10" t="s">
        <v>15</v>
      </c>
      <c r="M15" s="159">
        <v>2</v>
      </c>
      <c r="N15" s="9">
        <v>1</v>
      </c>
      <c r="O15" s="9">
        <v>1</v>
      </c>
      <c r="P15" s="55">
        <v>0</v>
      </c>
      <c r="Q15" s="159">
        <v>2</v>
      </c>
      <c r="R15" s="9">
        <v>1</v>
      </c>
      <c r="S15" s="9">
        <v>1</v>
      </c>
      <c r="T15" s="55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</row>
    <row r="16" spans="1:30" ht="15" customHeight="1" outlineLevel="1" x14ac:dyDescent="0.3">
      <c r="A16" s="2" t="s">
        <v>98</v>
      </c>
      <c r="B16" s="2" t="s">
        <v>98</v>
      </c>
      <c r="C16" s="29"/>
      <c r="D16" s="29"/>
      <c r="E16" s="25"/>
      <c r="F16" s="25"/>
      <c r="G16" s="25"/>
      <c r="H16" s="25"/>
      <c r="I16" s="25"/>
      <c r="J16" s="16" t="s">
        <v>583</v>
      </c>
      <c r="K16" s="16" t="s">
        <v>584</v>
      </c>
      <c r="L16" s="10" t="s">
        <v>15</v>
      </c>
      <c r="M16" s="174">
        <v>11</v>
      </c>
      <c r="N16" s="16">
        <v>3</v>
      </c>
      <c r="O16" s="16">
        <v>3</v>
      </c>
      <c r="P16" s="58">
        <v>0</v>
      </c>
      <c r="Q16" s="174">
        <v>11</v>
      </c>
      <c r="R16" s="16">
        <v>3</v>
      </c>
      <c r="S16" s="16">
        <v>3</v>
      </c>
      <c r="T16" s="58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</row>
    <row r="17" spans="1:30" ht="15" customHeight="1" outlineLevel="1" x14ac:dyDescent="0.3">
      <c r="A17" s="2" t="s">
        <v>98</v>
      </c>
      <c r="B17" s="2" t="s">
        <v>98</v>
      </c>
      <c r="C17" s="29"/>
      <c r="D17" s="29"/>
      <c r="E17" s="25"/>
      <c r="F17" s="25"/>
      <c r="G17" s="25"/>
      <c r="H17" s="25"/>
      <c r="I17" s="25"/>
      <c r="J17" s="16" t="s">
        <v>749</v>
      </c>
      <c r="K17" s="16" t="s">
        <v>750</v>
      </c>
      <c r="L17" s="10" t="s">
        <v>31</v>
      </c>
      <c r="M17" s="171">
        <v>0</v>
      </c>
      <c r="N17" s="10">
        <v>0</v>
      </c>
      <c r="O17" s="10">
        <v>0</v>
      </c>
      <c r="P17" s="10">
        <v>0</v>
      </c>
      <c r="Q17" s="174">
        <v>410</v>
      </c>
      <c r="R17" s="16">
        <v>410</v>
      </c>
      <c r="S17" s="16">
        <v>0</v>
      </c>
      <c r="T17" s="58">
        <v>410</v>
      </c>
      <c r="U17" s="16">
        <v>9000</v>
      </c>
      <c r="V17" s="16">
        <v>9000</v>
      </c>
      <c r="W17" s="16">
        <v>0</v>
      </c>
      <c r="X17" s="16">
        <v>0</v>
      </c>
      <c r="Y17" s="16">
        <v>22</v>
      </c>
      <c r="Z17" s="16">
        <v>9000</v>
      </c>
      <c r="AA17" s="16">
        <v>0</v>
      </c>
      <c r="AB17" s="16">
        <v>0</v>
      </c>
      <c r="AC17" s="16">
        <v>0</v>
      </c>
      <c r="AD17" s="16">
        <v>0</v>
      </c>
    </row>
    <row r="18" spans="1:30" ht="15" customHeight="1" outlineLevel="1" x14ac:dyDescent="0.3">
      <c r="A18" s="2" t="s">
        <v>98</v>
      </c>
      <c r="B18" s="2" t="s">
        <v>98</v>
      </c>
      <c r="C18" s="29"/>
      <c r="D18" s="29"/>
      <c r="E18" s="25"/>
      <c r="F18" s="25"/>
      <c r="G18" s="25"/>
      <c r="H18" s="25"/>
      <c r="I18" s="25"/>
      <c r="J18" s="3" t="s">
        <v>754</v>
      </c>
      <c r="K18" s="3" t="s">
        <v>754</v>
      </c>
      <c r="L18" s="10" t="s">
        <v>15</v>
      </c>
      <c r="M18" s="175">
        <v>1</v>
      </c>
      <c r="N18" s="22">
        <v>1</v>
      </c>
      <c r="O18" s="22">
        <v>1</v>
      </c>
      <c r="P18" s="57">
        <v>0</v>
      </c>
      <c r="Q18" s="175">
        <v>1</v>
      </c>
      <c r="R18" s="22">
        <v>1</v>
      </c>
      <c r="S18" s="22">
        <v>1</v>
      </c>
      <c r="T18" s="57">
        <v>0</v>
      </c>
      <c r="U18" s="15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</row>
    <row r="19" spans="1:30" ht="15" customHeight="1" outlineLevel="1" x14ac:dyDescent="0.3">
      <c r="A19" s="2" t="s">
        <v>98</v>
      </c>
      <c r="B19" s="2" t="s">
        <v>98</v>
      </c>
      <c r="C19" s="29">
        <v>743</v>
      </c>
      <c r="D19" s="29">
        <v>230</v>
      </c>
      <c r="E19" s="25" t="s">
        <v>123</v>
      </c>
      <c r="F19" s="25" t="s">
        <v>123</v>
      </c>
      <c r="G19" s="25" t="s">
        <v>123</v>
      </c>
      <c r="H19" s="25"/>
      <c r="I19" s="25"/>
      <c r="J19" s="3" t="s">
        <v>374</v>
      </c>
      <c r="K19" s="3" t="s">
        <v>375</v>
      </c>
      <c r="L19" s="10" t="s">
        <v>27</v>
      </c>
      <c r="M19" s="159">
        <v>0</v>
      </c>
      <c r="N19" s="9">
        <v>0</v>
      </c>
      <c r="O19" s="9">
        <v>0</v>
      </c>
      <c r="P19" s="55">
        <v>0</v>
      </c>
      <c r="Q19" s="159">
        <v>0</v>
      </c>
      <c r="R19" s="9">
        <v>0</v>
      </c>
      <c r="S19" s="9">
        <v>0</v>
      </c>
      <c r="T19" s="55">
        <v>0</v>
      </c>
      <c r="U19" s="9">
        <v>5600</v>
      </c>
      <c r="V19" s="9">
        <v>5600</v>
      </c>
      <c r="W19" s="9">
        <v>22</v>
      </c>
      <c r="X19" s="9">
        <v>5600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</row>
    <row r="20" spans="1:30" ht="15" customHeight="1" outlineLevel="1" x14ac:dyDescent="0.3">
      <c r="A20" s="2" t="s">
        <v>98</v>
      </c>
      <c r="B20" s="2" t="s">
        <v>98</v>
      </c>
      <c r="C20" s="29" t="s">
        <v>393</v>
      </c>
      <c r="D20" s="29" t="s">
        <v>512</v>
      </c>
      <c r="E20" s="25" t="s">
        <v>123</v>
      </c>
      <c r="F20" s="25" t="s">
        <v>123</v>
      </c>
      <c r="G20" s="25" t="s">
        <v>123</v>
      </c>
      <c r="H20" s="25"/>
      <c r="I20" s="25"/>
      <c r="J20" s="3" t="s">
        <v>374</v>
      </c>
      <c r="K20" s="3" t="s">
        <v>511</v>
      </c>
      <c r="L20" s="10" t="s">
        <v>15</v>
      </c>
      <c r="M20" s="159">
        <v>72</v>
      </c>
      <c r="N20" s="9">
        <v>72</v>
      </c>
      <c r="O20" s="9">
        <v>0</v>
      </c>
      <c r="P20" s="55">
        <v>72</v>
      </c>
      <c r="Q20" s="159">
        <v>72</v>
      </c>
      <c r="R20" s="9">
        <v>72</v>
      </c>
      <c r="S20" s="9">
        <v>0</v>
      </c>
      <c r="T20" s="55">
        <v>72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</row>
    <row r="21" spans="1:30" ht="15" customHeight="1" outlineLevel="1" x14ac:dyDescent="0.3">
      <c r="A21" s="2" t="s">
        <v>98</v>
      </c>
      <c r="B21" s="2" t="s">
        <v>98</v>
      </c>
      <c r="C21" s="29"/>
      <c r="D21" s="29"/>
      <c r="E21" s="25"/>
      <c r="F21" s="25"/>
      <c r="G21" s="25"/>
      <c r="H21" s="25"/>
      <c r="I21" s="25"/>
      <c r="J21" s="3" t="s">
        <v>374</v>
      </c>
      <c r="K21" s="3" t="s">
        <v>753</v>
      </c>
      <c r="L21" s="10" t="s">
        <v>15</v>
      </c>
      <c r="M21" s="157">
        <v>0</v>
      </c>
      <c r="N21" s="9">
        <v>0</v>
      </c>
      <c r="O21" s="9">
        <v>0</v>
      </c>
      <c r="P21" s="59">
        <v>0</v>
      </c>
      <c r="Q21" s="159">
        <v>263</v>
      </c>
      <c r="R21" s="9">
        <v>176</v>
      </c>
      <c r="S21" s="9">
        <v>0</v>
      </c>
      <c r="T21" s="9">
        <v>176</v>
      </c>
      <c r="U21" s="15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</row>
    <row r="22" spans="1:30" ht="15" customHeight="1" outlineLevel="1" x14ac:dyDescent="0.3">
      <c r="A22" s="2" t="s">
        <v>98</v>
      </c>
      <c r="B22" s="2" t="s">
        <v>98</v>
      </c>
      <c r="C22" s="29">
        <v>480</v>
      </c>
      <c r="D22" s="29">
        <v>228</v>
      </c>
      <c r="E22" s="25" t="s">
        <v>123</v>
      </c>
      <c r="F22" s="25" t="s">
        <v>123</v>
      </c>
      <c r="G22" s="25" t="s">
        <v>123</v>
      </c>
      <c r="H22" s="25"/>
      <c r="I22" s="25"/>
      <c r="J22" s="3" t="s">
        <v>315</v>
      </c>
      <c r="K22" s="3" t="s">
        <v>343</v>
      </c>
      <c r="L22" s="10" t="s">
        <v>31</v>
      </c>
      <c r="M22" s="159">
        <v>158</v>
      </c>
      <c r="N22" s="9">
        <v>158</v>
      </c>
      <c r="O22" s="9">
        <v>0</v>
      </c>
      <c r="P22" s="55">
        <v>158</v>
      </c>
      <c r="Q22" s="159">
        <v>158</v>
      </c>
      <c r="R22" s="9">
        <v>158</v>
      </c>
      <c r="S22" s="9">
        <v>0</v>
      </c>
      <c r="T22" s="55">
        <v>158</v>
      </c>
      <c r="U22" s="9">
        <v>3000</v>
      </c>
      <c r="V22" s="9">
        <v>3000</v>
      </c>
      <c r="W22" s="9">
        <v>0</v>
      </c>
      <c r="X22" s="9">
        <v>0</v>
      </c>
      <c r="Y22" s="9">
        <v>7</v>
      </c>
      <c r="Z22" s="9">
        <v>3000</v>
      </c>
      <c r="AA22" s="9">
        <v>0</v>
      </c>
      <c r="AB22" s="9">
        <v>0</v>
      </c>
      <c r="AC22" s="9">
        <v>0</v>
      </c>
      <c r="AD22" s="9">
        <v>0</v>
      </c>
    </row>
    <row r="23" spans="1:30" ht="15" customHeight="1" outlineLevel="1" x14ac:dyDescent="0.3">
      <c r="A23" s="2" t="s">
        <v>98</v>
      </c>
      <c r="B23" s="2" t="s">
        <v>98</v>
      </c>
      <c r="C23" s="29">
        <v>480</v>
      </c>
      <c r="D23" s="29">
        <v>228</v>
      </c>
      <c r="E23" s="25" t="s">
        <v>123</v>
      </c>
      <c r="F23" s="25" t="s">
        <v>123</v>
      </c>
      <c r="G23" s="25" t="s">
        <v>123</v>
      </c>
      <c r="H23" s="25"/>
      <c r="I23" s="25"/>
      <c r="J23" s="3" t="s">
        <v>315</v>
      </c>
      <c r="K23" s="3" t="s">
        <v>457</v>
      </c>
      <c r="L23" s="10" t="s">
        <v>15</v>
      </c>
      <c r="M23" s="159">
        <v>234</v>
      </c>
      <c r="N23" s="9">
        <v>234</v>
      </c>
      <c r="O23" s="9">
        <v>0</v>
      </c>
      <c r="P23" s="55">
        <v>234</v>
      </c>
      <c r="Q23" s="159">
        <v>234</v>
      </c>
      <c r="R23" s="9">
        <v>234</v>
      </c>
      <c r="S23" s="9">
        <v>0</v>
      </c>
      <c r="T23" s="55">
        <v>234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</row>
    <row r="24" spans="1:30" ht="15" customHeight="1" outlineLevel="1" x14ac:dyDescent="0.3">
      <c r="A24" s="2" t="s">
        <v>98</v>
      </c>
      <c r="B24" s="2" t="s">
        <v>98</v>
      </c>
      <c r="C24" s="29">
        <v>480</v>
      </c>
      <c r="D24" s="29">
        <v>228</v>
      </c>
      <c r="E24" s="25" t="s">
        <v>123</v>
      </c>
      <c r="F24" s="25" t="s">
        <v>123</v>
      </c>
      <c r="G24" s="25" t="s">
        <v>123</v>
      </c>
      <c r="H24" s="25"/>
      <c r="I24" s="25"/>
      <c r="J24" s="3" t="s">
        <v>315</v>
      </c>
      <c r="K24" s="3" t="s">
        <v>411</v>
      </c>
      <c r="L24" s="10" t="s">
        <v>27</v>
      </c>
      <c r="M24" s="159">
        <v>0</v>
      </c>
      <c r="N24" s="9">
        <v>0</v>
      </c>
      <c r="O24" s="9">
        <v>0</v>
      </c>
      <c r="P24" s="55">
        <v>0</v>
      </c>
      <c r="Q24" s="159">
        <v>0</v>
      </c>
      <c r="R24" s="9">
        <v>0</v>
      </c>
      <c r="S24" s="9">
        <v>0</v>
      </c>
      <c r="T24" s="55">
        <v>0</v>
      </c>
      <c r="U24" s="9">
        <v>189193</v>
      </c>
      <c r="V24" s="9">
        <v>145236</v>
      </c>
      <c r="W24" s="9">
        <v>308</v>
      </c>
      <c r="X24" s="9">
        <v>77000</v>
      </c>
      <c r="Y24" s="9">
        <v>93</v>
      </c>
      <c r="Z24" s="9">
        <v>37329</v>
      </c>
      <c r="AA24" s="9">
        <v>0</v>
      </c>
      <c r="AB24" s="9">
        <v>0</v>
      </c>
      <c r="AC24" s="9">
        <v>5</v>
      </c>
      <c r="AD24" s="9">
        <v>30907</v>
      </c>
    </row>
    <row r="25" spans="1:30" ht="15" customHeight="1" outlineLevel="1" x14ac:dyDescent="0.3">
      <c r="A25" s="2" t="s">
        <v>98</v>
      </c>
      <c r="B25" s="2" t="s">
        <v>98</v>
      </c>
      <c r="C25" s="29" t="s">
        <v>324</v>
      </c>
      <c r="D25" s="29" t="s">
        <v>132</v>
      </c>
      <c r="E25" s="25" t="s">
        <v>123</v>
      </c>
      <c r="F25" s="25" t="s">
        <v>123</v>
      </c>
      <c r="G25" s="25" t="s">
        <v>123</v>
      </c>
      <c r="H25" s="25"/>
      <c r="I25" s="25"/>
      <c r="J25" s="3" t="s">
        <v>316</v>
      </c>
      <c r="K25" s="3" t="s">
        <v>241</v>
      </c>
      <c r="L25" s="10" t="s">
        <v>27</v>
      </c>
      <c r="M25" s="159">
        <v>0</v>
      </c>
      <c r="N25" s="9">
        <v>0</v>
      </c>
      <c r="O25" s="9">
        <v>0</v>
      </c>
      <c r="P25" s="55">
        <v>0</v>
      </c>
      <c r="Q25" s="159">
        <v>0</v>
      </c>
      <c r="R25" s="9">
        <v>0</v>
      </c>
      <c r="S25" s="9">
        <v>0</v>
      </c>
      <c r="T25" s="55">
        <v>0</v>
      </c>
      <c r="U25" s="9">
        <v>400000</v>
      </c>
      <c r="V25" s="9">
        <v>150000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428</v>
      </c>
      <c r="AD25" s="9">
        <v>150000</v>
      </c>
    </row>
    <row r="26" spans="1:30" ht="15" customHeight="1" outlineLevel="1" x14ac:dyDescent="0.3">
      <c r="A26" s="2" t="s">
        <v>98</v>
      </c>
      <c r="B26" s="2" t="s">
        <v>98</v>
      </c>
      <c r="C26" s="29" t="s">
        <v>466</v>
      </c>
      <c r="D26" s="29" t="s">
        <v>467</v>
      </c>
      <c r="E26" s="25" t="s">
        <v>123</v>
      </c>
      <c r="F26" s="25" t="s">
        <v>123</v>
      </c>
      <c r="G26" s="25" t="s">
        <v>123</v>
      </c>
      <c r="H26" s="25"/>
      <c r="I26" s="25"/>
      <c r="J26" s="3" t="s">
        <v>458</v>
      </c>
      <c r="K26" s="3" t="s">
        <v>459</v>
      </c>
      <c r="L26" s="10" t="s">
        <v>27</v>
      </c>
      <c r="M26" s="159">
        <v>0</v>
      </c>
      <c r="N26" s="9">
        <v>0</v>
      </c>
      <c r="O26" s="9">
        <v>0</v>
      </c>
      <c r="P26" s="55">
        <v>0</v>
      </c>
      <c r="Q26" s="159">
        <v>0</v>
      </c>
      <c r="R26" s="9">
        <v>0</v>
      </c>
      <c r="S26" s="9">
        <v>0</v>
      </c>
      <c r="T26" s="55">
        <v>0</v>
      </c>
      <c r="U26" s="9">
        <v>724000</v>
      </c>
      <c r="V26" s="9">
        <v>724000</v>
      </c>
      <c r="W26" s="9">
        <v>2856</v>
      </c>
      <c r="X26" s="9">
        <v>714000</v>
      </c>
      <c r="Y26" s="9">
        <v>25</v>
      </c>
      <c r="Z26" s="9">
        <v>10000</v>
      </c>
      <c r="AA26" s="9">
        <v>0</v>
      </c>
      <c r="AB26" s="9">
        <v>0</v>
      </c>
      <c r="AC26" s="9">
        <v>0</v>
      </c>
      <c r="AD26" s="9">
        <v>0</v>
      </c>
    </row>
    <row r="27" spans="1:30" ht="15" customHeight="1" outlineLevel="1" x14ac:dyDescent="0.3">
      <c r="A27" s="2" t="s">
        <v>98</v>
      </c>
      <c r="B27" s="2" t="s">
        <v>98</v>
      </c>
      <c r="C27" s="29"/>
      <c r="D27" s="29"/>
      <c r="E27" s="25"/>
      <c r="F27" s="25"/>
      <c r="G27" s="25"/>
      <c r="H27" s="25"/>
      <c r="I27" s="25"/>
      <c r="J27" s="3" t="s">
        <v>458</v>
      </c>
      <c r="K27" s="3" t="s">
        <v>755</v>
      </c>
      <c r="L27" s="10" t="s">
        <v>15</v>
      </c>
      <c r="M27" s="159">
        <v>0</v>
      </c>
      <c r="N27" s="9">
        <v>0</v>
      </c>
      <c r="O27" s="9">
        <v>0</v>
      </c>
      <c r="P27" s="55">
        <v>0</v>
      </c>
      <c r="Q27" s="159">
        <v>354</v>
      </c>
      <c r="R27" s="9">
        <v>354</v>
      </c>
      <c r="S27" s="9">
        <v>37</v>
      </c>
      <c r="T27" s="55">
        <v>317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</row>
    <row r="28" spans="1:30" ht="15" customHeight="1" outlineLevel="1" x14ac:dyDescent="0.3">
      <c r="A28" s="2" t="s">
        <v>98</v>
      </c>
      <c r="B28" s="2" t="s">
        <v>98</v>
      </c>
      <c r="C28" s="29"/>
      <c r="D28" s="29"/>
      <c r="E28" s="25"/>
      <c r="F28" s="25"/>
      <c r="G28" s="25"/>
      <c r="H28" s="25"/>
      <c r="I28" s="25"/>
      <c r="J28" s="3" t="s">
        <v>458</v>
      </c>
      <c r="K28" s="16" t="s">
        <v>585</v>
      </c>
      <c r="L28" s="10" t="s">
        <v>15</v>
      </c>
      <c r="M28" s="174">
        <v>232</v>
      </c>
      <c r="N28" s="16">
        <v>232</v>
      </c>
      <c r="O28" s="16">
        <v>168</v>
      </c>
      <c r="P28" s="58">
        <v>64</v>
      </c>
      <c r="Q28" s="174">
        <v>232</v>
      </c>
      <c r="R28" s="16">
        <v>232</v>
      </c>
      <c r="S28" s="16">
        <v>168</v>
      </c>
      <c r="T28" s="58">
        <v>64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</row>
    <row r="29" spans="1:30" ht="15" customHeight="1" x14ac:dyDescent="0.3">
      <c r="A29" s="2"/>
      <c r="B29" s="2"/>
      <c r="E29" s="20"/>
      <c r="F29" s="20"/>
      <c r="G29" s="20"/>
      <c r="H29" s="20"/>
      <c r="I29" s="50"/>
      <c r="J29" s="3"/>
      <c r="K29" s="11" t="s">
        <v>98</v>
      </c>
      <c r="L29" s="13">
        <f>COUNTA(L6:L28)</f>
        <v>23</v>
      </c>
      <c r="M29" s="158">
        <f t="shared" ref="M29:AD29" si="0">SUM(M6:M28)</f>
        <v>2857</v>
      </c>
      <c r="N29" s="12">
        <f t="shared" si="0"/>
        <v>2848</v>
      </c>
      <c r="O29" s="12">
        <f t="shared" si="0"/>
        <v>333</v>
      </c>
      <c r="P29" s="56">
        <f t="shared" si="0"/>
        <v>2515</v>
      </c>
      <c r="Q29" s="158">
        <f t="shared" si="0"/>
        <v>3884</v>
      </c>
      <c r="R29" s="12">
        <f t="shared" si="0"/>
        <v>3788</v>
      </c>
      <c r="S29" s="12">
        <f t="shared" si="0"/>
        <v>370</v>
      </c>
      <c r="T29" s="56">
        <f t="shared" si="0"/>
        <v>3418</v>
      </c>
      <c r="U29" s="12">
        <f t="shared" si="0"/>
        <v>4441674</v>
      </c>
      <c r="V29" s="12">
        <f t="shared" si="0"/>
        <v>2929143</v>
      </c>
      <c r="W29" s="12">
        <f t="shared" si="0"/>
        <v>7712</v>
      </c>
      <c r="X29" s="12">
        <f t="shared" si="0"/>
        <v>2108114</v>
      </c>
      <c r="Y29" s="12">
        <f t="shared" si="0"/>
        <v>363</v>
      </c>
      <c r="Z29" s="12">
        <f t="shared" si="0"/>
        <v>159968</v>
      </c>
      <c r="AA29" s="12">
        <f t="shared" si="0"/>
        <v>860</v>
      </c>
      <c r="AB29" s="12">
        <f t="shared" si="0"/>
        <v>387154</v>
      </c>
      <c r="AC29" s="12">
        <f t="shared" si="0"/>
        <v>699</v>
      </c>
      <c r="AD29" s="12">
        <f t="shared" si="0"/>
        <v>273907</v>
      </c>
    </row>
    <row r="30" spans="1:30" ht="15" customHeight="1" x14ac:dyDescent="0.3">
      <c r="M30" s="157"/>
      <c r="Q30" s="157"/>
      <c r="T30" s="59"/>
    </row>
    <row r="31" spans="1:30" ht="15" customHeight="1" outlineLevel="1" x14ac:dyDescent="0.3">
      <c r="A31" s="7"/>
      <c r="B31" s="7"/>
      <c r="C31" s="29"/>
      <c r="D31" s="29"/>
      <c r="E31" s="17"/>
      <c r="F31" s="17"/>
      <c r="G31" s="25"/>
      <c r="H31" s="25"/>
      <c r="I31" s="25"/>
      <c r="J31" s="8" t="s">
        <v>11</v>
      </c>
      <c r="K31" s="8" t="s">
        <v>12</v>
      </c>
      <c r="L31" s="13"/>
      <c r="M31" s="151"/>
      <c r="N31" s="13"/>
      <c r="O31" s="13"/>
      <c r="P31" s="13"/>
      <c r="Q31" s="158"/>
      <c r="R31" s="12"/>
      <c r="S31" s="12"/>
      <c r="T31" s="56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ht="15" customHeight="1" x14ac:dyDescent="0.3">
      <c r="A32" s="7"/>
      <c r="B32" s="7"/>
      <c r="C32" s="29"/>
      <c r="D32" s="29"/>
      <c r="E32" s="17"/>
      <c r="F32" s="17"/>
      <c r="G32" s="25"/>
      <c r="H32" s="25"/>
      <c r="I32" s="25"/>
      <c r="J32" s="1"/>
      <c r="K32" s="11" t="s">
        <v>288</v>
      </c>
      <c r="L32" s="13">
        <v>0</v>
      </c>
      <c r="M32" s="158">
        <v>0</v>
      </c>
      <c r="N32" s="12">
        <v>0</v>
      </c>
      <c r="O32" s="12">
        <v>0</v>
      </c>
      <c r="P32" s="56">
        <v>0</v>
      </c>
      <c r="Q32" s="158">
        <v>0</v>
      </c>
      <c r="R32" s="12">
        <v>0</v>
      </c>
      <c r="S32" s="12">
        <v>0</v>
      </c>
      <c r="T32" s="56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</row>
    <row r="33" spans="1:31" ht="15" customHeight="1" x14ac:dyDescent="0.3">
      <c r="M33" s="157"/>
      <c r="Q33" s="157"/>
      <c r="T33" s="59"/>
    </row>
    <row r="34" spans="1:31" ht="15" customHeight="1" outlineLevel="1" x14ac:dyDescent="0.3">
      <c r="A34" s="7"/>
      <c r="B34" s="7"/>
      <c r="C34" s="29"/>
      <c r="D34" s="29"/>
      <c r="E34" s="17"/>
      <c r="F34" s="17"/>
      <c r="G34" s="25"/>
      <c r="H34" s="25"/>
      <c r="I34" s="25"/>
      <c r="J34" s="8" t="s">
        <v>11</v>
      </c>
      <c r="K34" s="8" t="s">
        <v>12</v>
      </c>
      <c r="L34" s="13"/>
      <c r="M34" s="151"/>
      <c r="N34" s="13"/>
      <c r="O34" s="13"/>
      <c r="P34" s="13"/>
      <c r="Q34" s="158"/>
      <c r="R34" s="12"/>
      <c r="S34" s="12"/>
      <c r="T34" s="56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1" ht="15" customHeight="1" outlineLevel="1" x14ac:dyDescent="0.3">
      <c r="A35" s="31" t="s">
        <v>282</v>
      </c>
      <c r="B35" s="31" t="s">
        <v>259</v>
      </c>
      <c r="C35" s="29">
        <v>395</v>
      </c>
      <c r="D35" s="29">
        <v>264</v>
      </c>
      <c r="E35" s="25" t="s">
        <v>123</v>
      </c>
      <c r="F35" s="25" t="s">
        <v>123</v>
      </c>
      <c r="G35" s="25" t="s">
        <v>123</v>
      </c>
      <c r="H35" s="25"/>
      <c r="I35" s="25"/>
      <c r="J35" s="34" t="s">
        <v>14</v>
      </c>
      <c r="K35" s="3" t="s">
        <v>280</v>
      </c>
      <c r="L35" s="10" t="s">
        <v>15</v>
      </c>
      <c r="M35" s="159">
        <v>2</v>
      </c>
      <c r="N35" s="9">
        <v>2</v>
      </c>
      <c r="O35" s="9">
        <v>2</v>
      </c>
      <c r="P35" s="55">
        <v>0</v>
      </c>
      <c r="Q35" s="159">
        <v>2</v>
      </c>
      <c r="R35" s="9">
        <v>2</v>
      </c>
      <c r="S35" s="9">
        <v>2</v>
      </c>
      <c r="T35" s="55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</row>
    <row r="36" spans="1:31" ht="15" customHeight="1" outlineLevel="1" x14ac:dyDescent="0.3">
      <c r="A36" s="31" t="s">
        <v>282</v>
      </c>
      <c r="B36" s="31" t="s">
        <v>259</v>
      </c>
      <c r="C36" s="30">
        <v>395</v>
      </c>
      <c r="D36" s="30">
        <v>264</v>
      </c>
      <c r="E36" s="20" t="s">
        <v>123</v>
      </c>
      <c r="F36" s="20" t="s">
        <v>123</v>
      </c>
      <c r="G36" s="20" t="s">
        <v>123</v>
      </c>
      <c r="H36" s="20"/>
      <c r="I36" s="50"/>
      <c r="J36" s="34" t="s">
        <v>14</v>
      </c>
      <c r="K36" s="3" t="s">
        <v>295</v>
      </c>
      <c r="L36" s="10" t="s">
        <v>15</v>
      </c>
      <c r="M36" s="159">
        <v>4</v>
      </c>
      <c r="N36" s="9">
        <v>1</v>
      </c>
      <c r="O36" s="9">
        <v>1</v>
      </c>
      <c r="P36" s="55">
        <v>0</v>
      </c>
      <c r="Q36" s="159">
        <v>4</v>
      </c>
      <c r="R36" s="9">
        <v>1</v>
      </c>
      <c r="S36" s="9">
        <v>1</v>
      </c>
      <c r="T36" s="55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</row>
    <row r="37" spans="1:31" ht="15" customHeight="1" outlineLevel="1" x14ac:dyDescent="0.3">
      <c r="A37" s="31" t="s">
        <v>282</v>
      </c>
      <c r="B37" s="31" t="s">
        <v>259</v>
      </c>
      <c r="C37" s="30">
        <v>395</v>
      </c>
      <c r="D37" s="30">
        <v>264</v>
      </c>
      <c r="E37" s="20" t="s">
        <v>123</v>
      </c>
      <c r="F37" s="20" t="s">
        <v>123</v>
      </c>
      <c r="G37" s="20" t="s">
        <v>123</v>
      </c>
      <c r="H37" s="20"/>
      <c r="I37" s="50"/>
      <c r="J37" s="34" t="s">
        <v>14</v>
      </c>
      <c r="K37" s="3" t="s">
        <v>394</v>
      </c>
      <c r="L37" s="10" t="s">
        <v>15</v>
      </c>
      <c r="M37" s="159">
        <v>6</v>
      </c>
      <c r="N37" s="9">
        <v>4</v>
      </c>
      <c r="O37" s="9">
        <v>4</v>
      </c>
      <c r="P37" s="55">
        <v>0</v>
      </c>
      <c r="Q37" s="159">
        <v>6</v>
      </c>
      <c r="R37" s="9">
        <v>4</v>
      </c>
      <c r="S37" s="9">
        <v>4</v>
      </c>
      <c r="T37" s="55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</row>
    <row r="38" spans="1:31" ht="15" customHeight="1" outlineLevel="1" x14ac:dyDescent="0.3">
      <c r="A38" s="31" t="s">
        <v>282</v>
      </c>
      <c r="B38" s="31" t="s">
        <v>259</v>
      </c>
      <c r="C38" s="30">
        <v>440</v>
      </c>
      <c r="D38" s="30">
        <v>265</v>
      </c>
      <c r="E38" s="20" t="s">
        <v>123</v>
      </c>
      <c r="F38" s="20" t="s">
        <v>123</v>
      </c>
      <c r="G38" s="20" t="s">
        <v>123</v>
      </c>
      <c r="H38" s="20"/>
      <c r="I38" s="50"/>
      <c r="J38" s="34" t="s">
        <v>14</v>
      </c>
      <c r="K38" s="3" t="s">
        <v>395</v>
      </c>
      <c r="L38" s="10" t="s">
        <v>15</v>
      </c>
      <c r="M38" s="159">
        <v>1</v>
      </c>
      <c r="N38" s="9">
        <v>1</v>
      </c>
      <c r="O38" s="9">
        <v>1</v>
      </c>
      <c r="P38" s="55">
        <v>0</v>
      </c>
      <c r="Q38" s="159">
        <v>1</v>
      </c>
      <c r="R38" s="9">
        <v>1</v>
      </c>
      <c r="S38" s="9">
        <v>1</v>
      </c>
      <c r="T38" s="55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</row>
    <row r="39" spans="1:31" ht="15" customHeight="1" outlineLevel="1" x14ac:dyDescent="0.3">
      <c r="A39" s="31" t="s">
        <v>282</v>
      </c>
      <c r="B39" s="31" t="s">
        <v>259</v>
      </c>
      <c r="C39" s="29">
        <v>440</v>
      </c>
      <c r="D39" s="29">
        <v>265</v>
      </c>
      <c r="E39" s="25" t="s">
        <v>123</v>
      </c>
      <c r="F39" s="25" t="s">
        <v>123</v>
      </c>
      <c r="G39" s="25" t="s">
        <v>123</v>
      </c>
      <c r="H39" s="25"/>
      <c r="I39" s="25"/>
      <c r="J39" s="34" t="s">
        <v>14</v>
      </c>
      <c r="K39" s="3" t="s">
        <v>429</v>
      </c>
      <c r="L39" s="10" t="s">
        <v>15</v>
      </c>
      <c r="M39" s="159">
        <v>3</v>
      </c>
      <c r="N39" s="9">
        <v>3</v>
      </c>
      <c r="O39" s="9">
        <v>3</v>
      </c>
      <c r="P39" s="55">
        <v>0</v>
      </c>
      <c r="Q39" s="159">
        <v>3</v>
      </c>
      <c r="R39" s="9">
        <v>3</v>
      </c>
      <c r="S39" s="9">
        <v>3</v>
      </c>
      <c r="T39" s="55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</row>
    <row r="40" spans="1:31" ht="15" customHeight="1" outlineLevel="1" x14ac:dyDescent="0.3">
      <c r="A40" s="31" t="s">
        <v>282</v>
      </c>
      <c r="B40" s="31" t="s">
        <v>259</v>
      </c>
      <c r="C40" s="29">
        <v>440</v>
      </c>
      <c r="D40" s="29">
        <v>265</v>
      </c>
      <c r="E40" s="25" t="s">
        <v>123</v>
      </c>
      <c r="F40" s="25" t="s">
        <v>123</v>
      </c>
      <c r="G40" s="25" t="s">
        <v>123</v>
      </c>
      <c r="H40" s="25"/>
      <c r="I40" s="25"/>
      <c r="J40" s="34" t="s">
        <v>14</v>
      </c>
      <c r="K40" s="3" t="s">
        <v>430</v>
      </c>
      <c r="L40" s="10" t="s">
        <v>15</v>
      </c>
      <c r="M40" s="159">
        <v>62</v>
      </c>
      <c r="N40" s="9">
        <v>62</v>
      </c>
      <c r="O40" s="9">
        <v>62</v>
      </c>
      <c r="P40" s="55">
        <v>0</v>
      </c>
      <c r="Q40" s="159">
        <v>62</v>
      </c>
      <c r="R40" s="9">
        <v>62</v>
      </c>
      <c r="S40" s="9">
        <v>62</v>
      </c>
      <c r="T40" s="55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</row>
    <row r="41" spans="1:31" ht="15" customHeight="1" outlineLevel="1" x14ac:dyDescent="0.3">
      <c r="A41" s="31" t="s">
        <v>282</v>
      </c>
      <c r="B41" s="31" t="s">
        <v>259</v>
      </c>
      <c r="C41" s="29">
        <v>440</v>
      </c>
      <c r="D41" s="29">
        <v>265</v>
      </c>
      <c r="E41" s="25" t="s">
        <v>123</v>
      </c>
      <c r="F41" s="25" t="s">
        <v>123</v>
      </c>
      <c r="G41" s="25" t="s">
        <v>123</v>
      </c>
      <c r="H41" s="25"/>
      <c r="I41" s="25"/>
      <c r="J41" s="34" t="s">
        <v>14</v>
      </c>
      <c r="K41" s="3" t="s">
        <v>431</v>
      </c>
      <c r="L41" s="10" t="s">
        <v>15</v>
      </c>
      <c r="M41" s="171">
        <v>8</v>
      </c>
      <c r="N41" s="9">
        <v>8</v>
      </c>
      <c r="O41" s="9">
        <v>8</v>
      </c>
      <c r="P41" s="55">
        <v>0</v>
      </c>
      <c r="Q41" s="171">
        <v>8</v>
      </c>
      <c r="R41" s="9">
        <v>8</v>
      </c>
      <c r="S41" s="9">
        <v>8</v>
      </c>
      <c r="T41" s="55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</row>
    <row r="42" spans="1:31" ht="15" customHeight="1" outlineLevel="1" x14ac:dyDescent="0.3">
      <c r="A42" s="31" t="s">
        <v>282</v>
      </c>
      <c r="B42" s="31" t="s">
        <v>259</v>
      </c>
      <c r="C42" s="29" t="s">
        <v>16</v>
      </c>
      <c r="D42" s="29" t="s">
        <v>17</v>
      </c>
      <c r="E42" s="18" t="s">
        <v>123</v>
      </c>
      <c r="F42" s="18" t="s">
        <v>123</v>
      </c>
      <c r="G42" s="18" t="s">
        <v>123</v>
      </c>
      <c r="H42" s="18"/>
      <c r="I42" s="18"/>
      <c r="J42" s="23" t="s">
        <v>14</v>
      </c>
      <c r="K42" s="3" t="s">
        <v>513</v>
      </c>
      <c r="L42" s="10" t="s">
        <v>15</v>
      </c>
      <c r="M42" s="171">
        <v>38</v>
      </c>
      <c r="N42" s="10">
        <v>38</v>
      </c>
      <c r="O42" s="10">
        <v>38</v>
      </c>
      <c r="P42" s="55">
        <v>0</v>
      </c>
      <c r="Q42" s="171">
        <v>38</v>
      </c>
      <c r="R42" s="10">
        <v>38</v>
      </c>
      <c r="S42" s="10">
        <v>38</v>
      </c>
      <c r="T42" s="55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</row>
    <row r="43" spans="1:31" ht="15" customHeight="1" outlineLevel="1" x14ac:dyDescent="0.3">
      <c r="A43" s="31" t="s">
        <v>282</v>
      </c>
      <c r="B43" s="31" t="s">
        <v>259</v>
      </c>
      <c r="C43" s="29" t="s">
        <v>16</v>
      </c>
      <c r="D43" s="29" t="s">
        <v>17</v>
      </c>
      <c r="E43" s="18" t="s">
        <v>123</v>
      </c>
      <c r="F43" s="18" t="s">
        <v>123</v>
      </c>
      <c r="G43" s="18" t="s">
        <v>123</v>
      </c>
      <c r="H43" s="18"/>
      <c r="I43" s="18"/>
      <c r="J43" s="23" t="s">
        <v>14</v>
      </c>
      <c r="K43" s="3" t="s">
        <v>514</v>
      </c>
      <c r="L43" s="10" t="s">
        <v>15</v>
      </c>
      <c r="M43" s="171">
        <v>65</v>
      </c>
      <c r="N43" s="9">
        <v>65</v>
      </c>
      <c r="O43" s="9">
        <v>65</v>
      </c>
      <c r="P43" s="55">
        <v>0</v>
      </c>
      <c r="Q43" s="171">
        <v>65</v>
      </c>
      <c r="R43" s="9">
        <v>65</v>
      </c>
      <c r="S43" s="9">
        <v>65</v>
      </c>
      <c r="T43" s="55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</row>
    <row r="44" spans="1:31" ht="15" customHeight="1" outlineLevel="1" x14ac:dyDescent="0.3">
      <c r="A44" s="31" t="s">
        <v>282</v>
      </c>
      <c r="B44" s="31" t="s">
        <v>259</v>
      </c>
      <c r="C44" s="29" t="s">
        <v>18</v>
      </c>
      <c r="D44" s="29" t="s">
        <v>19</v>
      </c>
      <c r="E44" s="18" t="s">
        <v>123</v>
      </c>
      <c r="F44" s="18" t="s">
        <v>123</v>
      </c>
      <c r="G44" s="18" t="s">
        <v>123</v>
      </c>
      <c r="H44" s="18"/>
      <c r="I44" s="18"/>
      <c r="J44" s="23" t="s">
        <v>14</v>
      </c>
      <c r="K44" s="3" t="s">
        <v>515</v>
      </c>
      <c r="L44" s="10" t="s">
        <v>15</v>
      </c>
      <c r="M44" s="171">
        <v>4</v>
      </c>
      <c r="N44" s="9">
        <v>4</v>
      </c>
      <c r="O44" s="9">
        <v>4</v>
      </c>
      <c r="P44" s="55">
        <v>0</v>
      </c>
      <c r="Q44" s="171">
        <v>4</v>
      </c>
      <c r="R44" s="9">
        <v>4</v>
      </c>
      <c r="S44" s="9">
        <v>4</v>
      </c>
      <c r="T44" s="55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</row>
    <row r="45" spans="1:31" ht="15" customHeight="1" x14ac:dyDescent="0.3">
      <c r="A45" s="7"/>
      <c r="B45" s="7"/>
      <c r="C45" s="29"/>
      <c r="D45" s="29"/>
      <c r="E45" s="17"/>
      <c r="F45" s="17"/>
      <c r="G45" s="25"/>
      <c r="H45" s="25"/>
      <c r="I45" s="25"/>
      <c r="J45" s="1"/>
      <c r="K45" s="11" t="s">
        <v>281</v>
      </c>
      <c r="L45" s="13">
        <f>COUNTA(L35:L44)</f>
        <v>10</v>
      </c>
      <c r="M45" s="158">
        <f t="shared" ref="M45:P45" si="1">SUM(M35:M44)</f>
        <v>193</v>
      </c>
      <c r="N45" s="12">
        <f t="shared" si="1"/>
        <v>188</v>
      </c>
      <c r="O45" s="12">
        <f t="shared" si="1"/>
        <v>188</v>
      </c>
      <c r="P45" s="56">
        <f t="shared" si="1"/>
        <v>0</v>
      </c>
      <c r="Q45" s="158">
        <f t="shared" ref="Q45:AD45" si="2">SUM(Q35:Q44)</f>
        <v>193</v>
      </c>
      <c r="R45" s="12">
        <f t="shared" si="2"/>
        <v>188</v>
      </c>
      <c r="S45" s="12">
        <f t="shared" si="2"/>
        <v>188</v>
      </c>
      <c r="T45" s="56">
        <f t="shared" si="2"/>
        <v>0</v>
      </c>
      <c r="U45" s="12">
        <f t="shared" si="2"/>
        <v>0</v>
      </c>
      <c r="V45" s="12">
        <f t="shared" si="2"/>
        <v>0</v>
      </c>
      <c r="W45" s="12">
        <f t="shared" si="2"/>
        <v>0</v>
      </c>
      <c r="X45" s="12">
        <f t="shared" si="2"/>
        <v>0</v>
      </c>
      <c r="Y45" s="12">
        <f t="shared" si="2"/>
        <v>0</v>
      </c>
      <c r="Z45" s="12">
        <f t="shared" si="2"/>
        <v>0</v>
      </c>
      <c r="AA45" s="12">
        <f t="shared" si="2"/>
        <v>0</v>
      </c>
      <c r="AB45" s="12">
        <f t="shared" si="2"/>
        <v>0</v>
      </c>
      <c r="AC45" s="12">
        <f t="shared" si="2"/>
        <v>0</v>
      </c>
      <c r="AD45" s="12">
        <f t="shared" si="2"/>
        <v>0</v>
      </c>
    </row>
    <row r="46" spans="1:31" ht="15" customHeight="1" x14ac:dyDescent="0.3">
      <c r="M46" s="157"/>
      <c r="Q46" s="157"/>
      <c r="T46" s="59"/>
    </row>
    <row r="47" spans="1:31" ht="15" customHeight="1" outlineLevel="1" x14ac:dyDescent="0.3">
      <c r="A47" s="7"/>
      <c r="B47" s="7"/>
      <c r="C47" s="29"/>
      <c r="D47" s="29"/>
      <c r="E47" s="17"/>
      <c r="F47" s="17"/>
      <c r="G47" s="25"/>
      <c r="H47" s="25"/>
      <c r="I47" s="25"/>
      <c r="J47" s="8" t="s">
        <v>11</v>
      </c>
      <c r="K47" s="8" t="s">
        <v>12</v>
      </c>
      <c r="L47" s="14"/>
      <c r="M47" s="149"/>
      <c r="N47" s="14"/>
      <c r="O47" s="14"/>
      <c r="P47" s="14"/>
      <c r="Q47" s="159"/>
      <c r="R47" s="9"/>
      <c r="S47" s="9"/>
      <c r="T47" s="55"/>
      <c r="U47" s="9"/>
      <c r="V47" s="9"/>
      <c r="W47" s="9"/>
      <c r="X47" s="9"/>
      <c r="Y47" s="9"/>
      <c r="Z47" s="9"/>
      <c r="AA47" s="9"/>
      <c r="AB47" s="9"/>
      <c r="AC47" s="9"/>
    </row>
    <row r="48" spans="1:31" ht="15" customHeight="1" outlineLevel="1" x14ac:dyDescent="0.3">
      <c r="A48" s="16" t="s">
        <v>203</v>
      </c>
      <c r="B48" s="16" t="s">
        <v>203</v>
      </c>
      <c r="C48" s="29" t="s">
        <v>565</v>
      </c>
      <c r="D48" s="29" t="s">
        <v>566</v>
      </c>
      <c r="E48" s="18" t="s">
        <v>123</v>
      </c>
      <c r="F48" s="18" t="s">
        <v>123</v>
      </c>
      <c r="G48" s="18" t="s">
        <v>123</v>
      </c>
      <c r="H48" s="26"/>
      <c r="I48" s="26"/>
      <c r="J48" s="22" t="s">
        <v>729</v>
      </c>
      <c r="K48" s="3" t="s">
        <v>564</v>
      </c>
      <c r="L48" s="24" t="s">
        <v>31</v>
      </c>
      <c r="M48" s="159">
        <v>496</v>
      </c>
      <c r="N48" s="9">
        <v>496</v>
      </c>
      <c r="O48" s="9">
        <v>136</v>
      </c>
      <c r="P48" s="55">
        <v>360</v>
      </c>
      <c r="Q48" s="159">
        <v>1666</v>
      </c>
      <c r="R48" s="9">
        <v>1666</v>
      </c>
      <c r="S48" s="9">
        <v>330</v>
      </c>
      <c r="T48" s="55">
        <v>1336</v>
      </c>
      <c r="U48" s="9">
        <v>850000</v>
      </c>
      <c r="V48" s="9">
        <v>850000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1700</v>
      </c>
      <c r="AD48" s="9">
        <v>850000</v>
      </c>
      <c r="AE48" s="9"/>
    </row>
    <row r="49" spans="1:31" ht="15" customHeight="1" outlineLevel="1" x14ac:dyDescent="0.3">
      <c r="A49" s="16" t="s">
        <v>203</v>
      </c>
      <c r="B49" s="16" t="s">
        <v>203</v>
      </c>
      <c r="C49" s="29"/>
      <c r="D49" s="29"/>
      <c r="E49" s="18"/>
      <c r="F49" s="18"/>
      <c r="G49" s="18"/>
      <c r="H49" s="26"/>
      <c r="I49" s="26"/>
      <c r="J49" s="22" t="s">
        <v>730</v>
      </c>
      <c r="K49" s="3" t="s">
        <v>731</v>
      </c>
      <c r="L49" s="10" t="s">
        <v>15</v>
      </c>
      <c r="M49" s="159">
        <v>0</v>
      </c>
      <c r="N49" s="9">
        <v>0</v>
      </c>
      <c r="O49" s="9">
        <v>0</v>
      </c>
      <c r="P49" s="55">
        <v>0</v>
      </c>
      <c r="Q49" s="9">
        <v>240</v>
      </c>
      <c r="R49" s="9">
        <v>240</v>
      </c>
      <c r="S49" s="9">
        <v>0</v>
      </c>
      <c r="T49" s="55">
        <v>240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/>
    </row>
    <row r="50" spans="1:31" ht="15" customHeight="1" outlineLevel="1" x14ac:dyDescent="0.3">
      <c r="A50" s="16" t="s">
        <v>203</v>
      </c>
      <c r="B50" s="16" t="s">
        <v>203</v>
      </c>
      <c r="C50" s="29"/>
      <c r="D50" s="29"/>
      <c r="E50" s="18"/>
      <c r="F50" s="18"/>
      <c r="G50" s="18"/>
      <c r="H50" s="26"/>
      <c r="I50" s="26"/>
      <c r="J50" s="22" t="s">
        <v>732</v>
      </c>
      <c r="K50" s="3" t="s">
        <v>733</v>
      </c>
      <c r="L50" s="24" t="s">
        <v>31</v>
      </c>
      <c r="M50" s="159">
        <v>452</v>
      </c>
      <c r="N50" s="9">
        <v>0</v>
      </c>
      <c r="O50" s="9">
        <v>0</v>
      </c>
      <c r="P50" s="55">
        <v>0</v>
      </c>
      <c r="Q50" s="9">
        <v>1865</v>
      </c>
      <c r="R50" s="9">
        <v>1413</v>
      </c>
      <c r="S50" s="9">
        <v>0</v>
      </c>
      <c r="T50" s="55">
        <v>1413</v>
      </c>
      <c r="U50" s="9">
        <v>913390</v>
      </c>
      <c r="V50" s="9">
        <v>555350</v>
      </c>
      <c r="W50" s="9">
        <v>777</v>
      </c>
      <c r="X50" s="9">
        <v>194400</v>
      </c>
      <c r="Y50" s="9">
        <v>879</v>
      </c>
      <c r="Z50" s="9">
        <v>351950</v>
      </c>
      <c r="AA50" s="9">
        <v>0</v>
      </c>
      <c r="AB50" s="9">
        <v>0</v>
      </c>
      <c r="AC50" s="9">
        <v>22</v>
      </c>
      <c r="AD50" s="9">
        <v>9000</v>
      </c>
      <c r="AE50" s="9"/>
    </row>
    <row r="51" spans="1:31" ht="15" customHeight="1" outlineLevel="1" x14ac:dyDescent="0.3">
      <c r="A51" s="16" t="s">
        <v>203</v>
      </c>
      <c r="B51" s="16" t="s">
        <v>203</v>
      </c>
      <c r="C51" s="29"/>
      <c r="D51" s="29"/>
      <c r="E51" s="18"/>
      <c r="F51" s="18"/>
      <c r="G51" s="18"/>
      <c r="H51" s="26"/>
      <c r="I51" s="26"/>
      <c r="J51" s="22" t="s">
        <v>734</v>
      </c>
      <c r="K51" s="3" t="s">
        <v>735</v>
      </c>
      <c r="L51" s="10" t="s">
        <v>15</v>
      </c>
      <c r="M51" s="159">
        <v>0</v>
      </c>
      <c r="N51" s="9">
        <v>0</v>
      </c>
      <c r="O51" s="9">
        <v>0</v>
      </c>
      <c r="P51" s="55">
        <v>0</v>
      </c>
      <c r="Q51" s="9">
        <v>350</v>
      </c>
      <c r="R51" s="9">
        <v>350</v>
      </c>
      <c r="S51" s="9">
        <v>0</v>
      </c>
      <c r="T51" s="55">
        <v>350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/>
    </row>
    <row r="52" spans="1:31" ht="15" customHeight="1" outlineLevel="1" x14ac:dyDescent="0.3">
      <c r="A52" s="2" t="s">
        <v>203</v>
      </c>
      <c r="B52" s="2" t="s">
        <v>203</v>
      </c>
      <c r="C52" s="29" t="s">
        <v>435</v>
      </c>
      <c r="D52" s="29" t="s">
        <v>436</v>
      </c>
      <c r="E52" s="18" t="s">
        <v>123</v>
      </c>
      <c r="F52" s="18" t="s">
        <v>123</v>
      </c>
      <c r="G52" s="18" t="s">
        <v>123</v>
      </c>
      <c r="H52" s="18"/>
      <c r="I52" s="51"/>
      <c r="J52" s="22" t="s">
        <v>736</v>
      </c>
      <c r="K52" s="3" t="s">
        <v>433</v>
      </c>
      <c r="L52" s="10" t="s">
        <v>15</v>
      </c>
      <c r="M52" s="159">
        <v>370</v>
      </c>
      <c r="N52" s="9">
        <v>7</v>
      </c>
      <c r="O52" s="9">
        <v>7</v>
      </c>
      <c r="P52" s="55">
        <v>0</v>
      </c>
      <c r="Q52" s="159">
        <v>370</v>
      </c>
      <c r="R52" s="9">
        <v>7</v>
      </c>
      <c r="S52" s="9">
        <v>7</v>
      </c>
      <c r="T52" s="55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</row>
    <row r="53" spans="1:31" ht="15" customHeight="1" outlineLevel="1" x14ac:dyDescent="0.3">
      <c r="A53" s="16" t="s">
        <v>203</v>
      </c>
      <c r="B53" s="16" t="s">
        <v>203</v>
      </c>
      <c r="C53" s="29"/>
      <c r="D53" s="29"/>
      <c r="E53" s="18"/>
      <c r="F53" s="18"/>
      <c r="G53" s="18"/>
      <c r="H53" s="18"/>
      <c r="I53" s="51"/>
      <c r="J53" s="22" t="s">
        <v>737</v>
      </c>
      <c r="K53" s="3" t="s">
        <v>738</v>
      </c>
      <c r="L53" s="24" t="s">
        <v>31</v>
      </c>
      <c r="M53" s="159">
        <v>437</v>
      </c>
      <c r="N53" s="9">
        <v>437</v>
      </c>
      <c r="O53" s="9">
        <v>0</v>
      </c>
      <c r="P53" s="55">
        <v>437</v>
      </c>
      <c r="Q53" s="159">
        <v>437</v>
      </c>
      <c r="R53" s="9">
        <v>437</v>
      </c>
      <c r="S53" s="9">
        <v>0</v>
      </c>
      <c r="T53" s="55">
        <v>437</v>
      </c>
      <c r="U53" s="9">
        <v>5075</v>
      </c>
      <c r="V53" s="9">
        <v>5075</v>
      </c>
      <c r="W53" s="9">
        <v>0</v>
      </c>
      <c r="X53" s="9">
        <v>0</v>
      </c>
      <c r="Y53" s="9">
        <v>12</v>
      </c>
      <c r="Z53" s="9">
        <v>5075</v>
      </c>
      <c r="AA53" s="9">
        <v>0</v>
      </c>
      <c r="AB53" s="9">
        <v>0</v>
      </c>
      <c r="AC53" s="9">
        <v>0</v>
      </c>
      <c r="AD53" s="9">
        <v>0</v>
      </c>
    </row>
    <row r="54" spans="1:31" ht="15" customHeight="1" outlineLevel="1" x14ac:dyDescent="0.3">
      <c r="A54" s="16" t="s">
        <v>203</v>
      </c>
      <c r="B54" s="16" t="s">
        <v>203</v>
      </c>
      <c r="C54" s="29" t="s">
        <v>309</v>
      </c>
      <c r="D54" s="29" t="s">
        <v>310</v>
      </c>
      <c r="E54" s="18" t="s">
        <v>123</v>
      </c>
      <c r="F54" s="18" t="s">
        <v>123</v>
      </c>
      <c r="G54" s="18" t="s">
        <v>123</v>
      </c>
      <c r="H54" s="26"/>
      <c r="I54" s="26"/>
      <c r="J54" s="22" t="s">
        <v>739</v>
      </c>
      <c r="K54" s="16" t="s">
        <v>569</v>
      </c>
      <c r="L54" s="10" t="s">
        <v>15</v>
      </c>
      <c r="M54" s="157">
        <v>82</v>
      </c>
      <c r="N54">
        <v>82</v>
      </c>
      <c r="O54">
        <v>82</v>
      </c>
      <c r="P54" s="59">
        <v>0</v>
      </c>
      <c r="Q54" s="157">
        <v>82</v>
      </c>
      <c r="R54">
        <v>82</v>
      </c>
      <c r="S54">
        <v>82</v>
      </c>
      <c r="T54" s="59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</row>
    <row r="55" spans="1:31" s="21" customFormat="1" ht="13.8" outlineLevel="1" x14ac:dyDescent="0.3">
      <c r="A55" s="21" t="s">
        <v>203</v>
      </c>
      <c r="B55" s="21" t="s">
        <v>203</v>
      </c>
      <c r="C55" s="21">
        <v>725</v>
      </c>
      <c r="J55" s="22" t="s">
        <v>740</v>
      </c>
      <c r="K55" s="21" t="s">
        <v>650</v>
      </c>
      <c r="L55" s="24" t="s">
        <v>31</v>
      </c>
      <c r="M55" s="163">
        <v>60</v>
      </c>
      <c r="N55" s="21">
        <v>60</v>
      </c>
      <c r="O55" s="21">
        <v>60</v>
      </c>
      <c r="P55" s="60">
        <v>0</v>
      </c>
      <c r="Q55" s="163">
        <v>60</v>
      </c>
      <c r="R55" s="21">
        <v>60</v>
      </c>
      <c r="S55" s="21">
        <v>60</v>
      </c>
      <c r="T55" s="60">
        <v>0</v>
      </c>
      <c r="U55" s="21">
        <v>5200</v>
      </c>
      <c r="V55" s="9">
        <v>5200</v>
      </c>
      <c r="W55" s="9">
        <v>0</v>
      </c>
      <c r="X55" s="9">
        <v>0</v>
      </c>
      <c r="Y55" s="9">
        <v>13</v>
      </c>
      <c r="Z55" s="9">
        <v>5200</v>
      </c>
      <c r="AA55" s="9">
        <v>0</v>
      </c>
      <c r="AB55" s="9">
        <v>0</v>
      </c>
      <c r="AC55" s="9">
        <v>0</v>
      </c>
      <c r="AD55" s="9">
        <v>0</v>
      </c>
    </row>
    <row r="56" spans="1:31" ht="15" customHeight="1" outlineLevel="1" x14ac:dyDescent="0.3">
      <c r="A56" s="16" t="s">
        <v>203</v>
      </c>
      <c r="B56" s="16" t="s">
        <v>203</v>
      </c>
      <c r="C56" s="29" t="s">
        <v>567</v>
      </c>
      <c r="D56" s="29" t="s">
        <v>606</v>
      </c>
      <c r="E56" s="18" t="s">
        <v>123</v>
      </c>
      <c r="F56" s="18" t="s">
        <v>123</v>
      </c>
      <c r="G56" s="18" t="s">
        <v>123</v>
      </c>
      <c r="H56" s="26"/>
      <c r="I56" s="26"/>
      <c r="J56" s="22" t="s">
        <v>741</v>
      </c>
      <c r="K56" s="3" t="s">
        <v>742</v>
      </c>
      <c r="L56" s="10" t="s">
        <v>15</v>
      </c>
      <c r="M56" s="159">
        <v>36</v>
      </c>
      <c r="N56" s="9">
        <v>36</v>
      </c>
      <c r="O56" s="9">
        <v>0</v>
      </c>
      <c r="P56" s="55">
        <v>36</v>
      </c>
      <c r="Q56" s="159">
        <v>36</v>
      </c>
      <c r="R56" s="9">
        <v>36</v>
      </c>
      <c r="S56" s="9">
        <v>0</v>
      </c>
      <c r="T56" s="55">
        <v>36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</row>
    <row r="57" spans="1:31" ht="15" customHeight="1" outlineLevel="1" x14ac:dyDescent="0.3">
      <c r="A57" s="16" t="s">
        <v>203</v>
      </c>
      <c r="B57" s="16" t="s">
        <v>203</v>
      </c>
      <c r="C57" s="29"/>
      <c r="D57" s="29"/>
      <c r="E57" s="18"/>
      <c r="F57" s="18"/>
      <c r="G57" s="18"/>
      <c r="H57" s="18"/>
      <c r="I57" s="51"/>
      <c r="J57" s="22" t="s">
        <v>743</v>
      </c>
      <c r="K57" s="3" t="s">
        <v>744</v>
      </c>
      <c r="L57" s="10" t="s">
        <v>15</v>
      </c>
      <c r="M57" s="159">
        <v>13</v>
      </c>
      <c r="N57" s="9">
        <v>13</v>
      </c>
      <c r="O57" s="9">
        <v>0</v>
      </c>
      <c r="P57" s="55">
        <v>13</v>
      </c>
      <c r="Q57" s="9">
        <v>13</v>
      </c>
      <c r="R57" s="9">
        <v>13</v>
      </c>
      <c r="S57" s="9">
        <v>0</v>
      </c>
      <c r="T57" s="55">
        <v>13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</row>
    <row r="58" spans="1:31" ht="15" customHeight="1" outlineLevel="1" x14ac:dyDescent="0.3">
      <c r="A58" s="16" t="s">
        <v>203</v>
      </c>
      <c r="B58" s="16" t="s">
        <v>203</v>
      </c>
      <c r="C58" s="29"/>
      <c r="D58" s="29"/>
      <c r="E58" s="18"/>
      <c r="F58" s="18"/>
      <c r="G58" s="18"/>
      <c r="H58" s="18"/>
      <c r="I58" s="51"/>
      <c r="J58" s="22" t="s">
        <v>745</v>
      </c>
      <c r="K58" s="3" t="s">
        <v>746</v>
      </c>
      <c r="L58" s="10" t="s">
        <v>15</v>
      </c>
      <c r="M58" s="159">
        <v>0</v>
      </c>
      <c r="N58" s="9">
        <v>0</v>
      </c>
      <c r="O58" s="9">
        <v>0</v>
      </c>
      <c r="P58" s="55">
        <v>0</v>
      </c>
      <c r="Q58" s="159">
        <v>147</v>
      </c>
      <c r="R58" s="9">
        <v>147</v>
      </c>
      <c r="S58" s="9">
        <v>0</v>
      </c>
      <c r="T58" s="55">
        <v>147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</row>
    <row r="59" spans="1:31" ht="15" customHeight="1" outlineLevel="1" x14ac:dyDescent="0.3">
      <c r="A59" s="2" t="s">
        <v>203</v>
      </c>
      <c r="B59" s="2" t="s">
        <v>203</v>
      </c>
      <c r="C59" s="29">
        <v>735</v>
      </c>
      <c r="D59" s="29">
        <v>182</v>
      </c>
      <c r="E59" s="25" t="s">
        <v>123</v>
      </c>
      <c r="F59" s="25" t="s">
        <v>123</v>
      </c>
      <c r="G59" s="25" t="s">
        <v>123</v>
      </c>
      <c r="H59" s="25"/>
      <c r="I59" s="25"/>
      <c r="J59" s="3" t="s">
        <v>289</v>
      </c>
      <c r="K59" s="3" t="s">
        <v>344</v>
      </c>
      <c r="L59" s="10" t="s">
        <v>27</v>
      </c>
      <c r="M59" s="159">
        <v>0</v>
      </c>
      <c r="N59" s="9">
        <v>0</v>
      </c>
      <c r="O59" s="9">
        <v>0</v>
      </c>
      <c r="P59" s="55">
        <v>0</v>
      </c>
      <c r="Q59" s="159">
        <v>0</v>
      </c>
      <c r="R59" s="9">
        <v>0</v>
      </c>
      <c r="S59" s="9">
        <v>0</v>
      </c>
      <c r="T59" s="55">
        <v>0</v>
      </c>
      <c r="U59" s="9">
        <v>300000</v>
      </c>
      <c r="V59" s="9">
        <v>300000</v>
      </c>
      <c r="W59" s="9">
        <v>1200</v>
      </c>
      <c r="X59" s="9">
        <v>300000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</row>
    <row r="60" spans="1:31" ht="15" customHeight="1" outlineLevel="1" x14ac:dyDescent="0.3">
      <c r="A60" s="2" t="s">
        <v>203</v>
      </c>
      <c r="B60" s="2" t="s">
        <v>203</v>
      </c>
      <c r="C60" s="29" t="s">
        <v>407</v>
      </c>
      <c r="D60" s="29" t="s">
        <v>408</v>
      </c>
      <c r="E60" s="18" t="s">
        <v>123</v>
      </c>
      <c r="F60" s="18" t="s">
        <v>123</v>
      </c>
      <c r="G60" s="18" t="s">
        <v>123</v>
      </c>
      <c r="H60" s="18"/>
      <c r="I60" s="51"/>
      <c r="J60" s="16" t="s">
        <v>405</v>
      </c>
      <c r="K60" s="16" t="s">
        <v>406</v>
      </c>
      <c r="L60" s="10" t="s">
        <v>15</v>
      </c>
      <c r="M60" s="174">
        <v>228</v>
      </c>
      <c r="N60" s="16">
        <v>83</v>
      </c>
      <c r="O60" s="16">
        <v>35</v>
      </c>
      <c r="P60" s="58">
        <v>48</v>
      </c>
      <c r="Q60" s="174">
        <v>228</v>
      </c>
      <c r="R60" s="16">
        <v>83</v>
      </c>
      <c r="S60" s="16">
        <v>35</v>
      </c>
      <c r="T60" s="58">
        <v>48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</row>
    <row r="61" spans="1:31" ht="15" customHeight="1" outlineLevel="1" x14ac:dyDescent="0.3">
      <c r="A61" s="2" t="s">
        <v>203</v>
      </c>
      <c r="B61" s="2" t="s">
        <v>203</v>
      </c>
      <c r="C61" s="30">
        <v>520</v>
      </c>
      <c r="D61" s="30">
        <v>197</v>
      </c>
      <c r="E61" s="18" t="s">
        <v>123</v>
      </c>
      <c r="F61" s="18" t="s">
        <v>123</v>
      </c>
      <c r="G61" s="18" t="s">
        <v>123</v>
      </c>
      <c r="H61" s="18"/>
      <c r="I61" s="51"/>
      <c r="J61" s="22" t="s">
        <v>432</v>
      </c>
      <c r="K61" s="3" t="s">
        <v>434</v>
      </c>
      <c r="L61" s="10" t="s">
        <v>31</v>
      </c>
      <c r="M61" s="159">
        <v>191</v>
      </c>
      <c r="N61" s="9">
        <v>191</v>
      </c>
      <c r="O61" s="9">
        <v>0</v>
      </c>
      <c r="P61" s="55">
        <v>191</v>
      </c>
      <c r="Q61" s="159">
        <v>191</v>
      </c>
      <c r="R61" s="9">
        <v>191</v>
      </c>
      <c r="S61" s="9">
        <v>0</v>
      </c>
      <c r="T61" s="55">
        <v>191</v>
      </c>
      <c r="U61" s="9">
        <v>30000</v>
      </c>
      <c r="V61" s="9">
        <v>30000</v>
      </c>
      <c r="W61" s="9">
        <v>0</v>
      </c>
      <c r="X61" s="9">
        <v>0</v>
      </c>
      <c r="Y61" s="9">
        <v>75</v>
      </c>
      <c r="Z61" s="9">
        <v>30000</v>
      </c>
      <c r="AA61" s="9">
        <v>0</v>
      </c>
      <c r="AB61" s="9">
        <v>0</v>
      </c>
      <c r="AC61" s="9">
        <v>0</v>
      </c>
      <c r="AD61" s="9">
        <v>0</v>
      </c>
    </row>
    <row r="62" spans="1:31" ht="15" customHeight="1" outlineLevel="1" x14ac:dyDescent="0.3">
      <c r="A62" s="2" t="s">
        <v>203</v>
      </c>
      <c r="B62" s="2" t="s">
        <v>203</v>
      </c>
      <c r="C62" s="29" t="s">
        <v>470</v>
      </c>
      <c r="D62" s="29" t="s">
        <v>471</v>
      </c>
      <c r="E62" s="18" t="s">
        <v>123</v>
      </c>
      <c r="F62" s="18" t="s">
        <v>123</v>
      </c>
      <c r="G62" s="18" t="s">
        <v>123</v>
      </c>
      <c r="H62" s="18"/>
      <c r="I62" s="51"/>
      <c r="J62" s="23" t="s">
        <v>468</v>
      </c>
      <c r="K62" s="16" t="s">
        <v>469</v>
      </c>
      <c r="L62" s="37" t="s">
        <v>15</v>
      </c>
      <c r="M62" s="174">
        <v>29</v>
      </c>
      <c r="N62" s="16">
        <v>29</v>
      </c>
      <c r="O62" s="16">
        <v>17</v>
      </c>
      <c r="P62" s="58">
        <v>12</v>
      </c>
      <c r="Q62" s="174">
        <v>29</v>
      </c>
      <c r="R62" s="16">
        <v>29</v>
      </c>
      <c r="S62" s="16">
        <v>17</v>
      </c>
      <c r="T62" s="58">
        <v>12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</row>
    <row r="63" spans="1:31" ht="15" customHeight="1" outlineLevel="1" x14ac:dyDescent="0.3">
      <c r="A63" s="16" t="s">
        <v>203</v>
      </c>
      <c r="B63" s="16" t="s">
        <v>203</v>
      </c>
      <c r="C63" s="29" t="s">
        <v>567</v>
      </c>
      <c r="D63" s="29" t="s">
        <v>568</v>
      </c>
      <c r="E63" s="18" t="s">
        <v>123</v>
      </c>
      <c r="F63" s="18" t="s">
        <v>123</v>
      </c>
      <c r="G63" s="18" t="s">
        <v>123</v>
      </c>
      <c r="H63" s="26"/>
      <c r="I63" s="26"/>
      <c r="J63" s="22" t="s">
        <v>562</v>
      </c>
      <c r="K63" s="3" t="s">
        <v>563</v>
      </c>
      <c r="L63" s="10" t="s">
        <v>15</v>
      </c>
      <c r="M63" s="159">
        <v>181</v>
      </c>
      <c r="N63" s="9">
        <v>181</v>
      </c>
      <c r="O63" s="9">
        <v>0</v>
      </c>
      <c r="P63" s="55">
        <v>181</v>
      </c>
      <c r="Q63" s="159">
        <v>181</v>
      </c>
      <c r="R63" s="9">
        <v>181</v>
      </c>
      <c r="S63" s="9">
        <v>0</v>
      </c>
      <c r="T63" s="55">
        <v>181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</row>
    <row r="64" spans="1:31" ht="15" customHeight="1" outlineLevel="1" x14ac:dyDescent="0.3">
      <c r="A64" s="16" t="s">
        <v>203</v>
      </c>
      <c r="B64" s="16" t="s">
        <v>203</v>
      </c>
      <c r="C64" s="29"/>
      <c r="D64" s="29"/>
      <c r="E64" s="18"/>
      <c r="F64" s="18"/>
      <c r="G64" s="18"/>
      <c r="H64" s="26"/>
      <c r="I64" s="26"/>
      <c r="J64" s="22" t="s">
        <v>747</v>
      </c>
      <c r="K64" s="3" t="s">
        <v>748</v>
      </c>
      <c r="L64" s="10" t="s">
        <v>15</v>
      </c>
      <c r="M64" s="159">
        <v>2</v>
      </c>
      <c r="N64" s="9">
        <v>2</v>
      </c>
      <c r="O64" s="9">
        <v>2</v>
      </c>
      <c r="P64" s="55">
        <v>0</v>
      </c>
      <c r="Q64" s="159">
        <v>2</v>
      </c>
      <c r="R64" s="9">
        <v>2</v>
      </c>
      <c r="S64" s="9">
        <v>2</v>
      </c>
      <c r="T64" s="55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</row>
    <row r="65" spans="1:30" ht="15" customHeight="1" outlineLevel="1" x14ac:dyDescent="0.3">
      <c r="A65" s="16" t="s">
        <v>203</v>
      </c>
      <c r="B65" s="16" t="s">
        <v>203</v>
      </c>
      <c r="C65" s="29"/>
      <c r="D65" s="29"/>
      <c r="E65" s="18" t="s">
        <v>123</v>
      </c>
      <c r="F65" s="18" t="s">
        <v>123</v>
      </c>
      <c r="G65" s="18" t="s">
        <v>123</v>
      </c>
      <c r="H65" s="26"/>
      <c r="I65" s="26"/>
      <c r="J65" s="3" t="s">
        <v>607</v>
      </c>
      <c r="K65" s="3" t="s">
        <v>608</v>
      </c>
      <c r="L65" s="10" t="s">
        <v>31</v>
      </c>
      <c r="M65" s="159">
        <v>291</v>
      </c>
      <c r="N65" s="9">
        <v>291</v>
      </c>
      <c r="O65" s="9">
        <v>0</v>
      </c>
      <c r="P65" s="55">
        <v>291</v>
      </c>
      <c r="Q65" s="159">
        <v>291</v>
      </c>
      <c r="R65" s="9">
        <v>291</v>
      </c>
      <c r="S65" s="9">
        <v>0</v>
      </c>
      <c r="T65" s="55">
        <v>291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</row>
    <row r="66" spans="1:30" s="22" customFormat="1" ht="13.8" outlineLevel="1" x14ac:dyDescent="0.3">
      <c r="A66" s="22" t="s">
        <v>203</v>
      </c>
      <c r="B66" s="22" t="s">
        <v>203</v>
      </c>
      <c r="C66" s="22">
        <v>718</v>
      </c>
      <c r="J66" s="22" t="s">
        <v>648</v>
      </c>
      <c r="K66" s="22" t="s">
        <v>649</v>
      </c>
      <c r="L66" s="10" t="s">
        <v>15</v>
      </c>
      <c r="M66" s="175">
        <v>48</v>
      </c>
      <c r="N66" s="22">
        <v>48</v>
      </c>
      <c r="O66" s="22">
        <v>0</v>
      </c>
      <c r="P66" s="57">
        <v>48</v>
      </c>
      <c r="Q66" s="175">
        <v>48</v>
      </c>
      <c r="R66" s="22">
        <v>48</v>
      </c>
      <c r="S66" s="22">
        <v>0</v>
      </c>
      <c r="T66" s="57">
        <v>48</v>
      </c>
      <c r="U66" s="22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</row>
    <row r="67" spans="1:30" ht="15" customHeight="1" x14ac:dyDescent="0.3">
      <c r="A67" s="7"/>
      <c r="B67" s="7"/>
      <c r="C67" s="29"/>
      <c r="D67" s="29"/>
      <c r="E67" s="25"/>
      <c r="F67" s="25"/>
      <c r="G67" s="25"/>
      <c r="H67" s="25"/>
      <c r="I67" s="25"/>
      <c r="J67" s="1"/>
      <c r="K67" s="11" t="s">
        <v>203</v>
      </c>
      <c r="L67" s="13">
        <f>COUNTA(L48:L66)</f>
        <v>19</v>
      </c>
      <c r="M67" s="158">
        <f t="shared" ref="M67:AD67" si="3">SUM(M48:M66)</f>
        <v>2916</v>
      </c>
      <c r="N67" s="12">
        <f t="shared" si="3"/>
        <v>1956</v>
      </c>
      <c r="O67" s="12">
        <f t="shared" si="3"/>
        <v>339</v>
      </c>
      <c r="P67" s="56">
        <f t="shared" si="3"/>
        <v>1617</v>
      </c>
      <c r="Q67" s="158">
        <f t="shared" si="3"/>
        <v>6236</v>
      </c>
      <c r="R67" s="12">
        <f t="shared" si="3"/>
        <v>5276</v>
      </c>
      <c r="S67" s="12">
        <f t="shared" si="3"/>
        <v>533</v>
      </c>
      <c r="T67" s="56">
        <f t="shared" si="3"/>
        <v>4743</v>
      </c>
      <c r="U67" s="12">
        <f t="shared" si="3"/>
        <v>2103665</v>
      </c>
      <c r="V67" s="12">
        <f t="shared" si="3"/>
        <v>1745625</v>
      </c>
      <c r="W67" s="12">
        <f t="shared" si="3"/>
        <v>1977</v>
      </c>
      <c r="X67" s="12">
        <f t="shared" si="3"/>
        <v>494400</v>
      </c>
      <c r="Y67" s="12">
        <f t="shared" si="3"/>
        <v>979</v>
      </c>
      <c r="Z67" s="12">
        <f t="shared" si="3"/>
        <v>392225</v>
      </c>
      <c r="AA67" s="12">
        <f t="shared" si="3"/>
        <v>0</v>
      </c>
      <c r="AB67" s="12">
        <f t="shared" si="3"/>
        <v>0</v>
      </c>
      <c r="AC67" s="12">
        <f t="shared" si="3"/>
        <v>1722</v>
      </c>
      <c r="AD67" s="12">
        <f t="shared" si="3"/>
        <v>859000</v>
      </c>
    </row>
    <row r="68" spans="1:30" ht="15" customHeight="1" x14ac:dyDescent="0.3">
      <c r="A68" s="7"/>
      <c r="B68" s="7"/>
      <c r="C68" s="29"/>
      <c r="D68" s="29"/>
      <c r="E68" s="25"/>
      <c r="F68" s="25"/>
      <c r="G68" s="25"/>
      <c r="H68" s="25"/>
      <c r="I68" s="25"/>
      <c r="J68" s="1"/>
      <c r="K68" s="11"/>
      <c r="L68" s="15"/>
      <c r="M68" s="172"/>
      <c r="N68" s="15"/>
      <c r="O68" s="15"/>
      <c r="P68" s="15"/>
      <c r="Q68" s="176"/>
      <c r="R68" s="28"/>
      <c r="S68" s="28"/>
      <c r="T68" s="61"/>
      <c r="U68" s="28"/>
      <c r="V68" s="28"/>
      <c r="W68" s="28"/>
      <c r="X68" s="28"/>
      <c r="Y68" s="28"/>
      <c r="Z68" s="28"/>
      <c r="AA68" s="28"/>
      <c r="AB68" s="28"/>
      <c r="AC68" s="28"/>
      <c r="AD68" s="28"/>
    </row>
    <row r="69" spans="1:30" ht="15" customHeight="1" x14ac:dyDescent="0.3">
      <c r="K69" s="54" t="s">
        <v>612</v>
      </c>
      <c r="L69" s="53">
        <f t="shared" ref="L69:AD69" si="4">L29+L32+L45+L67</f>
        <v>52</v>
      </c>
      <c r="M69" s="173">
        <f t="shared" si="4"/>
        <v>5966</v>
      </c>
      <c r="N69" s="53">
        <f t="shared" si="4"/>
        <v>4992</v>
      </c>
      <c r="O69" s="53">
        <f t="shared" si="4"/>
        <v>860</v>
      </c>
      <c r="P69" s="108">
        <f t="shared" si="4"/>
        <v>4132</v>
      </c>
      <c r="Q69" s="173">
        <f t="shared" si="4"/>
        <v>10313</v>
      </c>
      <c r="R69" s="53">
        <f t="shared" si="4"/>
        <v>9252</v>
      </c>
      <c r="S69" s="53">
        <f t="shared" si="4"/>
        <v>1091</v>
      </c>
      <c r="T69" s="108">
        <f t="shared" si="4"/>
        <v>8161</v>
      </c>
      <c r="U69" s="53">
        <f t="shared" si="4"/>
        <v>6545339</v>
      </c>
      <c r="V69" s="53">
        <f t="shared" si="4"/>
        <v>4674768</v>
      </c>
      <c r="W69" s="53">
        <f t="shared" si="4"/>
        <v>9689</v>
      </c>
      <c r="X69" s="53">
        <f t="shared" si="4"/>
        <v>2602514</v>
      </c>
      <c r="Y69" s="53">
        <f t="shared" si="4"/>
        <v>1342</v>
      </c>
      <c r="Z69" s="53">
        <f t="shared" si="4"/>
        <v>552193</v>
      </c>
      <c r="AA69" s="53">
        <f t="shared" si="4"/>
        <v>860</v>
      </c>
      <c r="AB69" s="53">
        <f t="shared" si="4"/>
        <v>387154</v>
      </c>
      <c r="AC69" s="53">
        <f t="shared" si="4"/>
        <v>2421</v>
      </c>
      <c r="AD69" s="53">
        <f t="shared" si="4"/>
        <v>1132907</v>
      </c>
    </row>
    <row r="70" spans="1:30" ht="15" customHeight="1" x14ac:dyDescent="0.3"/>
    <row r="71" spans="1:30" ht="15" customHeight="1" x14ac:dyDescent="0.3">
      <c r="K71" s="3" t="s">
        <v>604</v>
      </c>
    </row>
  </sheetData>
  <mergeCells count="6">
    <mergeCell ref="J3:L3"/>
    <mergeCell ref="M3:P3"/>
    <mergeCell ref="Q3:T3"/>
    <mergeCell ref="U3:AD3"/>
    <mergeCell ref="J1:AD1"/>
    <mergeCell ref="J2:AD2"/>
  </mergeCells>
  <pageMargins left="0.45" right="0.45" top="0.45" bottom="0.45" header="0" footer="0"/>
  <pageSetup paperSize="17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44C-3E76-4AAA-B2FB-DE5263635385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MoCo</vt:lpstr>
      <vt:lpstr>Municipalities</vt:lpstr>
      <vt:lpstr>MoCo!Print_Titles</vt:lpstr>
    </vt:vector>
  </TitlesOfParts>
  <Company>MNCPPC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Patterson-King, Gabriel</cp:lastModifiedBy>
  <cp:lastPrinted>2025-06-04T14:12:57Z</cp:lastPrinted>
  <dcterms:created xsi:type="dcterms:W3CDTF">2012-04-03T16:56:29Z</dcterms:created>
  <dcterms:modified xsi:type="dcterms:W3CDTF">2026-06-04T20:13:58Z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02b0619452984cf080e453d6177d67fd</vt:lpwstr>
  </property>
</Properties>
</file>