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Pipeline\May2025Pipeline\"/>
    </mc:Choice>
  </mc:AlternateContent>
  <xr:revisionPtr revIDLastSave="0" documentId="13_ncr:1_{6A07DB1B-AE3E-471F-8553-45EF1D3EAAAC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MoCo" sheetId="1" r:id="rId1"/>
    <sheet name="Municipalities" sheetId="3" r:id="rId2"/>
    <sheet name="ESRI_MAPINFO_SHEET" sheetId="2" state="veryHidden" r:id="rId3"/>
  </sheets>
  <definedNames>
    <definedName name="_xlnm.Print_Titles" localSheetId="0">MoCo!$3:$3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1" i="3" l="1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Z400" i="1" l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W67" i="1"/>
  <c r="X67" i="1"/>
  <c r="Y67" i="1"/>
  <c r="Z67" i="1"/>
  <c r="V67" i="1"/>
  <c r="U67" i="1"/>
  <c r="T67" i="1"/>
  <c r="S67" i="1"/>
  <c r="R67" i="1"/>
  <c r="Q67" i="1"/>
  <c r="P67" i="1"/>
  <c r="O67" i="1"/>
  <c r="N67" i="1"/>
  <c r="M67" i="1"/>
  <c r="L67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L416" i="1" l="1"/>
  <c r="X416" i="1"/>
  <c r="W416" i="1"/>
  <c r="V416" i="1"/>
  <c r="P416" i="1"/>
  <c r="M416" i="1"/>
  <c r="Y416" i="1"/>
  <c r="S416" i="1"/>
  <c r="N416" i="1"/>
  <c r="Z416" i="1"/>
  <c r="O416" i="1"/>
  <c r="Q416" i="1"/>
  <c r="R416" i="1"/>
  <c r="T416" i="1"/>
  <c r="U416" i="1"/>
  <c r="M63" i="3"/>
  <c r="M418" i="1" s="1"/>
  <c r="P63" i="3"/>
  <c r="P418" i="1" s="1"/>
  <c r="Q63" i="3"/>
  <c r="Q418" i="1" s="1"/>
  <c r="N63" i="3"/>
  <c r="N418" i="1" s="1"/>
  <c r="R63" i="3"/>
  <c r="R418" i="1" s="1"/>
  <c r="U63" i="3"/>
  <c r="U418" i="1" s="1"/>
  <c r="V63" i="3"/>
  <c r="V418" i="1" s="1"/>
  <c r="S63" i="3"/>
  <c r="S418" i="1" s="1"/>
  <c r="O63" i="3"/>
  <c r="O418" i="1" s="1"/>
  <c r="Z63" i="3"/>
  <c r="Z418" i="1" s="1"/>
  <c r="T63" i="3"/>
  <c r="T418" i="1" s="1"/>
  <c r="W63" i="3"/>
  <c r="W418" i="1" s="1"/>
  <c r="X63" i="3"/>
  <c r="X418" i="1" s="1"/>
  <c r="Y63" i="3"/>
  <c r="Y418" i="1" s="1"/>
  <c r="L63" i="3"/>
  <c r="L418" i="1" s="1"/>
  <c r="Z419" i="1" l="1"/>
  <c r="M419" i="1"/>
  <c r="N419" i="1"/>
  <c r="O419" i="1"/>
  <c r="Q419" i="1"/>
  <c r="S419" i="1"/>
  <c r="Y419" i="1"/>
  <c r="P419" i="1"/>
  <c r="V419" i="1"/>
  <c r="W419" i="1"/>
  <c r="U419" i="1"/>
  <c r="T419" i="1"/>
  <c r="X419" i="1"/>
  <c r="R419" i="1"/>
  <c r="L419" i="1"/>
</calcChain>
</file>

<file path=xl/sharedStrings.xml><?xml version="1.0" encoding="utf-8"?>
<sst xmlns="http://schemas.openxmlformats.org/spreadsheetml/2006/main" count="2253" uniqueCount="793">
  <si>
    <t>APF Expire Date</t>
  </si>
  <si>
    <t>Master Plan</t>
  </si>
  <si>
    <t>Project</t>
  </si>
  <si>
    <t>Approved Dwelling Units</t>
  </si>
  <si>
    <t>Unbuilt Dwelling Units</t>
  </si>
  <si>
    <t>Approved Gross Floor   Area</t>
  </si>
  <si>
    <t>Unbuilt Gross Floor   Area</t>
  </si>
  <si>
    <t>Unbuilt Office Jobs</t>
  </si>
  <si>
    <t>Unbuilt Retail Jobs</t>
  </si>
  <si>
    <t>Unbuilt Industrial Jobs</t>
  </si>
  <si>
    <t>Unbuilt Other Jobs</t>
  </si>
  <si>
    <t>Plan Number</t>
  </si>
  <si>
    <t>Project Name</t>
  </si>
  <si>
    <t>Agriculture &amp; Rural</t>
  </si>
  <si>
    <t>n/a</t>
  </si>
  <si>
    <t>Residential</t>
  </si>
  <si>
    <t>440</t>
  </si>
  <si>
    <t>265</t>
  </si>
  <si>
    <t>395</t>
  </si>
  <si>
    <t>264</t>
  </si>
  <si>
    <t>398</t>
  </si>
  <si>
    <t>269</t>
  </si>
  <si>
    <t>Butz Property</t>
  </si>
  <si>
    <t>Hunter Property</t>
  </si>
  <si>
    <t>RuralEast</t>
  </si>
  <si>
    <t>493</t>
  </si>
  <si>
    <t>246</t>
  </si>
  <si>
    <t>438</t>
  </si>
  <si>
    <t>267</t>
  </si>
  <si>
    <t>Non-Residential</t>
  </si>
  <si>
    <t>Aspen Hill</t>
  </si>
  <si>
    <t>577</t>
  </si>
  <si>
    <t>111</t>
  </si>
  <si>
    <t>Mixed</t>
  </si>
  <si>
    <t>Bethesda CBD</t>
  </si>
  <si>
    <t>003</t>
  </si>
  <si>
    <t>663</t>
  </si>
  <si>
    <t>005</t>
  </si>
  <si>
    <t>662</t>
  </si>
  <si>
    <t>004</t>
  </si>
  <si>
    <t>Bethesda Chevy Chase</t>
  </si>
  <si>
    <t>667</t>
  </si>
  <si>
    <t>023</t>
  </si>
  <si>
    <t>634</t>
  </si>
  <si>
    <t>030</t>
  </si>
  <si>
    <t>Chevy Chase Lot 2</t>
  </si>
  <si>
    <t>665</t>
  </si>
  <si>
    <t>021</t>
  </si>
  <si>
    <t>Boyds</t>
  </si>
  <si>
    <t>Clarksburg</t>
  </si>
  <si>
    <t>307</t>
  </si>
  <si>
    <t>436</t>
  </si>
  <si>
    <t>310</t>
  </si>
  <si>
    <t>Kensington Sector Plan</t>
  </si>
  <si>
    <t>Capital View</t>
  </si>
  <si>
    <t>Chevy Chase Lake</t>
  </si>
  <si>
    <t>452</t>
  </si>
  <si>
    <t>313</t>
  </si>
  <si>
    <t>Clarksburg Town Center</t>
  </si>
  <si>
    <t>447</t>
  </si>
  <si>
    <t>451</t>
  </si>
  <si>
    <t>449</t>
  </si>
  <si>
    <t>309</t>
  </si>
  <si>
    <t>Cabin Branch</t>
  </si>
  <si>
    <t>Linthicum West Property</t>
  </si>
  <si>
    <t>316</t>
  </si>
  <si>
    <t>Shiloh Church Road</t>
  </si>
  <si>
    <t>Cloverly</t>
  </si>
  <si>
    <t>579</t>
  </si>
  <si>
    <t>107</t>
  </si>
  <si>
    <t>Hill Farm</t>
  </si>
  <si>
    <t>Bryants Nursery Road</t>
  </si>
  <si>
    <t>Qureshi Property</t>
  </si>
  <si>
    <t>580</t>
  </si>
  <si>
    <t>104</t>
  </si>
  <si>
    <t>Damascus</t>
  </si>
  <si>
    <t>497</t>
  </si>
  <si>
    <t>280</t>
  </si>
  <si>
    <t>442</t>
  </si>
  <si>
    <t>278</t>
  </si>
  <si>
    <t>Hill Property</t>
  </si>
  <si>
    <t>Damascus Hill</t>
  </si>
  <si>
    <t>Damascus Ridge</t>
  </si>
  <si>
    <t>Damascus 1985</t>
  </si>
  <si>
    <t>Fairland/White Oak</t>
  </si>
  <si>
    <t>Fairland</t>
  </si>
  <si>
    <t>582</t>
  </si>
  <si>
    <t>103</t>
  </si>
  <si>
    <t>584</t>
  </si>
  <si>
    <t>098</t>
  </si>
  <si>
    <t>Chinese Christian Church</t>
  </si>
  <si>
    <t>588</t>
  </si>
  <si>
    <t>100</t>
  </si>
  <si>
    <t>585</t>
  </si>
  <si>
    <t>101</t>
  </si>
  <si>
    <t>Mullinax Property</t>
  </si>
  <si>
    <t>Fairland Heights</t>
  </si>
  <si>
    <t>587</t>
  </si>
  <si>
    <t>097</t>
  </si>
  <si>
    <t>Summer Hill</t>
  </si>
  <si>
    <t>583</t>
  </si>
  <si>
    <t>102</t>
  </si>
  <si>
    <t>Riding Stable Estate</t>
  </si>
  <si>
    <t>James Property</t>
  </si>
  <si>
    <t>Four Corners</t>
  </si>
  <si>
    <t>Friendship Heights</t>
  </si>
  <si>
    <t>Gaithersburg City</t>
  </si>
  <si>
    <t>Observatory Heights</t>
  </si>
  <si>
    <t>Gaithersburg Vicinity</t>
  </si>
  <si>
    <t>211</t>
  </si>
  <si>
    <t>Germantown</t>
  </si>
  <si>
    <t>Germantown West</t>
  </si>
  <si>
    <t>430</t>
  </si>
  <si>
    <t>252</t>
  </si>
  <si>
    <t>Qiagen-Germantown Business Park</t>
  </si>
  <si>
    <t>418</t>
  </si>
  <si>
    <t>255</t>
  </si>
  <si>
    <t>431</t>
  </si>
  <si>
    <t>253</t>
  </si>
  <si>
    <t>Kingsview Knolls</t>
  </si>
  <si>
    <t>Liberty Mill</t>
  </si>
  <si>
    <t>Germantown Sector Plan</t>
  </si>
  <si>
    <t>464</t>
  </si>
  <si>
    <t>250</t>
  </si>
  <si>
    <t>Germantown East</t>
  </si>
  <si>
    <t>465</t>
  </si>
  <si>
    <t>288</t>
  </si>
  <si>
    <t>Milestone Industrial</t>
  </si>
  <si>
    <t>467</t>
  </si>
  <si>
    <t>287</t>
  </si>
  <si>
    <t>Seneca Meadows Corporate Center</t>
  </si>
  <si>
    <t>468</t>
  </si>
  <si>
    <t>249</t>
  </si>
  <si>
    <t>Century Technology Campus</t>
  </si>
  <si>
    <t>-</t>
  </si>
  <si>
    <t>Glenmont</t>
  </si>
  <si>
    <t>553</t>
  </si>
  <si>
    <t>304</t>
  </si>
  <si>
    <t>Glenmont Sector Plan</t>
  </si>
  <si>
    <t>Great Seneca</t>
  </si>
  <si>
    <t>753</t>
  </si>
  <si>
    <t>220</t>
  </si>
  <si>
    <t>Johns Hopkins Research Campus</t>
  </si>
  <si>
    <t>215</t>
  </si>
  <si>
    <t>727</t>
  </si>
  <si>
    <t>166</t>
  </si>
  <si>
    <t>Traville</t>
  </si>
  <si>
    <t>Derwood</t>
  </si>
  <si>
    <t>Kemp Mill</t>
  </si>
  <si>
    <t>566</t>
  </si>
  <si>
    <t>060</t>
  </si>
  <si>
    <t>Kemp Mill Farms</t>
  </si>
  <si>
    <t>679</t>
  </si>
  <si>
    <t>071</t>
  </si>
  <si>
    <t>WJ Ulmstead</t>
  </si>
  <si>
    <t>Kensington Wheaton</t>
  </si>
  <si>
    <t>Long Branch</t>
  </si>
  <si>
    <t>North Bethesda Garrett Park</t>
  </si>
  <si>
    <t>North Bethesda</t>
  </si>
  <si>
    <t>682</t>
  </si>
  <si>
    <t>128</t>
  </si>
  <si>
    <t>Wildwood Manor Shopping Center</t>
  </si>
  <si>
    <t>702</t>
  </si>
  <si>
    <t>130</t>
  </si>
  <si>
    <t>Rock Spring Park</t>
  </si>
  <si>
    <t>Rock Spring Center</t>
  </si>
  <si>
    <t>North Silver Spring</t>
  </si>
  <si>
    <t>Olney</t>
  </si>
  <si>
    <t>504</t>
  </si>
  <si>
    <t>239</t>
  </si>
  <si>
    <t>Olney Acres</t>
  </si>
  <si>
    <t>499</t>
  </si>
  <si>
    <t>241</t>
  </si>
  <si>
    <t>538</t>
  </si>
  <si>
    <t>236</t>
  </si>
  <si>
    <t>Norbrook Village</t>
  </si>
  <si>
    <t>500</t>
  </si>
  <si>
    <t>242</t>
  </si>
  <si>
    <t>Sunshine Acres</t>
  </si>
  <si>
    <t>240</t>
  </si>
  <si>
    <t>Potomac Subregion</t>
  </si>
  <si>
    <t>764</t>
  </si>
  <si>
    <t>157</t>
  </si>
  <si>
    <t>Potomac</t>
  </si>
  <si>
    <t>705</t>
  </si>
  <si>
    <t>152</t>
  </si>
  <si>
    <t>Kentsdale Estates</t>
  </si>
  <si>
    <t>709</t>
  </si>
  <si>
    <t>156</t>
  </si>
  <si>
    <t>Glen Hamlet</t>
  </si>
  <si>
    <t>396</t>
  </si>
  <si>
    <t>260</t>
  </si>
  <si>
    <t>Signal Tree Lane</t>
  </si>
  <si>
    <t>767</t>
  </si>
  <si>
    <t>159</t>
  </si>
  <si>
    <t>400</t>
  </si>
  <si>
    <t>257</t>
  </si>
  <si>
    <t>401</t>
  </si>
  <si>
    <t>259</t>
  </si>
  <si>
    <t>397</t>
  </si>
  <si>
    <t>261</t>
  </si>
  <si>
    <t>Woodbyrne Farms</t>
  </si>
  <si>
    <t>Stamoulis</t>
  </si>
  <si>
    <t>652</t>
  </si>
  <si>
    <t>146</t>
  </si>
  <si>
    <t>Bradley Farms</t>
  </si>
  <si>
    <t>North Potomac</t>
  </si>
  <si>
    <t>759</t>
  </si>
  <si>
    <t>258</t>
  </si>
  <si>
    <t>Quince Orchard Estates</t>
  </si>
  <si>
    <t>765</t>
  </si>
  <si>
    <t>145</t>
  </si>
  <si>
    <t>699</t>
  </si>
  <si>
    <t>150</t>
  </si>
  <si>
    <t>651</t>
  </si>
  <si>
    <t>142</t>
  </si>
  <si>
    <t>653</t>
  </si>
  <si>
    <t>147</t>
  </si>
  <si>
    <t>Travilah Acres</t>
  </si>
  <si>
    <t>766</t>
  </si>
  <si>
    <t>158</t>
  </si>
  <si>
    <t>768</t>
  </si>
  <si>
    <t>144</t>
  </si>
  <si>
    <t>Potomac Manors</t>
  </si>
  <si>
    <t>Alban W. &amp; Esther M. Eger</t>
  </si>
  <si>
    <t>Schooley Property</t>
  </si>
  <si>
    <t>Bullis School</t>
  </si>
  <si>
    <t>9490 River Road</t>
  </si>
  <si>
    <t>Rockville City</t>
  </si>
  <si>
    <t>Sandy Spring Ashton</t>
  </si>
  <si>
    <t>578</t>
  </si>
  <si>
    <t>106</t>
  </si>
  <si>
    <t>498</t>
  </si>
  <si>
    <t>105</t>
  </si>
  <si>
    <t>Schultz Property</t>
  </si>
  <si>
    <t>Cedar Knolls Farm</t>
  </si>
  <si>
    <t>Shady Grove Sector</t>
  </si>
  <si>
    <t>521</t>
  </si>
  <si>
    <t>198</t>
  </si>
  <si>
    <t>Silver Spring CBD</t>
  </si>
  <si>
    <t>624</t>
  </si>
  <si>
    <t>035</t>
  </si>
  <si>
    <t>623</t>
  </si>
  <si>
    <t>034</t>
  </si>
  <si>
    <t>625</t>
  </si>
  <si>
    <t>033</t>
  </si>
  <si>
    <t>Silver Spring Park</t>
  </si>
  <si>
    <t>Falkland Chase</t>
  </si>
  <si>
    <t>Fillmore Music Hall</t>
  </si>
  <si>
    <t>Silver Spring East</t>
  </si>
  <si>
    <t>621</t>
  </si>
  <si>
    <t>044</t>
  </si>
  <si>
    <t>Takoma Park BF Gilberts Addition</t>
  </si>
  <si>
    <t>Takoma Park</t>
  </si>
  <si>
    <t>Twinbrook</t>
  </si>
  <si>
    <t>Upper Rock Creek</t>
  </si>
  <si>
    <t>505</t>
  </si>
  <si>
    <t>190</t>
  </si>
  <si>
    <t>535</t>
  </si>
  <si>
    <t>189</t>
  </si>
  <si>
    <t>Bowie Mill Estates</t>
  </si>
  <si>
    <t>Muncaster Manor</t>
  </si>
  <si>
    <t>Wheaton Sector</t>
  </si>
  <si>
    <t>White Flint</t>
  </si>
  <si>
    <t>686</t>
  </si>
  <si>
    <t>127</t>
  </si>
  <si>
    <t>687</t>
  </si>
  <si>
    <t>137</t>
  </si>
  <si>
    <t>White Oak</t>
  </si>
  <si>
    <t>574</t>
  </si>
  <si>
    <t>094</t>
  </si>
  <si>
    <t>Washingtonian South</t>
  </si>
  <si>
    <t>6450 New Hampshire Avenue</t>
  </si>
  <si>
    <t>Mid Pike Plaza</t>
  </si>
  <si>
    <t>North Bethesda Market II</t>
  </si>
  <si>
    <t>015</t>
  </si>
  <si>
    <t>Policy Area</t>
  </si>
  <si>
    <t>Transportation Area Zone 2009</t>
  </si>
  <si>
    <t>Transportation Area Zone 1999</t>
  </si>
  <si>
    <t>085</t>
  </si>
  <si>
    <t>1st Baptist Church of Damascus</t>
  </si>
  <si>
    <t>North Bethesda Town Center</t>
  </si>
  <si>
    <t>White Oak Science Gateway</t>
  </si>
  <si>
    <t>Westbard Sector Plan</t>
  </si>
  <si>
    <t>Unbuilt Office GFA</t>
  </si>
  <si>
    <t>Unbuilt Retail GFA</t>
  </si>
  <si>
    <t>Unbuilt Industrial GFA</t>
  </si>
  <si>
    <t>Unbuilt Other GFA</t>
  </si>
  <si>
    <t>Unbuilt Single- Family Dwellings</t>
  </si>
  <si>
    <t>Rural East</t>
  </si>
  <si>
    <t>Offord Property</t>
  </si>
  <si>
    <t>Ashton</t>
  </si>
  <si>
    <t>Rural West</t>
  </si>
  <si>
    <t>Montgomery Village Airpark</t>
  </si>
  <si>
    <t>R&amp;D Village</t>
  </si>
  <si>
    <t>Shady Grove</t>
  </si>
  <si>
    <t>Silver Spring Takoma Park</t>
  </si>
  <si>
    <t>Damascus Hills</t>
  </si>
  <si>
    <t>Leawood-Lots 1 and 2</t>
  </si>
  <si>
    <t>Quail Run</t>
  </si>
  <si>
    <t>Fortune Parc</t>
  </si>
  <si>
    <t>Parmjit &amp; Saini Estates</t>
  </si>
  <si>
    <t>Esworthy Estates</t>
  </si>
  <si>
    <t>Shady Grove Station</t>
  </si>
  <si>
    <t>Silver Spring /Takoma Park</t>
  </si>
  <si>
    <t>Guru Nanak Foundation of America</t>
  </si>
  <si>
    <t>Glenmont Metrocenter</t>
  </si>
  <si>
    <t>The Blairs Master Plan</t>
  </si>
  <si>
    <t>Grosvenor</t>
  </si>
  <si>
    <t>Rock Creek Forest (Hickey &amp; Offutt's Sub.)</t>
  </si>
  <si>
    <t>Cavanaugh Property</t>
  </si>
  <si>
    <t>19230 Chandlee Mill Road</t>
  </si>
  <si>
    <t>Beall's Manor</t>
  </si>
  <si>
    <t>Germantown Town Center</t>
  </si>
  <si>
    <t>North &amp; West Silver Spring 1999</t>
  </si>
  <si>
    <t>037</t>
  </si>
  <si>
    <t>Center for Jewish Living</t>
  </si>
  <si>
    <t>PB Approval Date</t>
  </si>
  <si>
    <t>Bradley Hills, 1st Addition to Section 2</t>
  </si>
  <si>
    <t>017</t>
  </si>
  <si>
    <t>Horizon Hill - Ex. Lot 48</t>
  </si>
  <si>
    <t>Elizabeth Square</t>
  </si>
  <si>
    <t>Williams Adventure</t>
  </si>
  <si>
    <t>Poolesville</t>
  </si>
  <si>
    <t>Town of Poolesville</t>
  </si>
  <si>
    <t>Unbuilt Multi- Family Dwellings</t>
  </si>
  <si>
    <t>819 Silver Spring Avenue</t>
  </si>
  <si>
    <t>Takoma/Langley</t>
  </si>
  <si>
    <t>MedImmune - The Summit</t>
  </si>
  <si>
    <t>MedImmune - The Meadows</t>
  </si>
  <si>
    <t>Broadmeadow Farm (Slover Property)</t>
  </si>
  <si>
    <t>White Flint 2</t>
  </si>
  <si>
    <t>Williamsburg Village</t>
  </si>
  <si>
    <t>043</t>
  </si>
  <si>
    <t>Saul Center White Flint West</t>
  </si>
  <si>
    <t>8008 Wisconsin Avenue</t>
  </si>
  <si>
    <t>Laytonsville</t>
  </si>
  <si>
    <t>STP2016-00283</t>
  </si>
  <si>
    <t>Schramm Property</t>
  </si>
  <si>
    <t>Goshen Estates</t>
  </si>
  <si>
    <t>Snowdens Manor Enlarged</t>
  </si>
  <si>
    <t>8600 Georgia Avenue</t>
  </si>
  <si>
    <t>East Village at North Bethesda Gateway</t>
  </si>
  <si>
    <t>286</t>
  </si>
  <si>
    <t>Westbard Sector</t>
  </si>
  <si>
    <t>Bethesda/Chevy Chase</t>
  </si>
  <si>
    <t>Highfill Subdivision</t>
  </si>
  <si>
    <t>MedImmune - The Ridges</t>
  </si>
  <si>
    <t>RCCG, Jesus House</t>
  </si>
  <si>
    <t>009</t>
  </si>
  <si>
    <t>Burtonsville Crossroads</t>
  </si>
  <si>
    <t>WMAL Bethesda</t>
  </si>
  <si>
    <t>The Claiborne</t>
  </si>
  <si>
    <t>661</t>
  </si>
  <si>
    <t>020</t>
  </si>
  <si>
    <t>760</t>
  </si>
  <si>
    <t>160</t>
  </si>
  <si>
    <t>Bloom MV</t>
  </si>
  <si>
    <t>APF201501</t>
  </si>
  <si>
    <t>Walnut Hill Shopping Center</t>
  </si>
  <si>
    <t>Guardian Building</t>
  </si>
  <si>
    <t>17/24/17</t>
  </si>
  <si>
    <t>Bethesda Downtown</t>
  </si>
  <si>
    <t>490</t>
  </si>
  <si>
    <t>209</t>
  </si>
  <si>
    <t>698</t>
  </si>
  <si>
    <t>170</t>
  </si>
  <si>
    <t>Crown</t>
  </si>
  <si>
    <t>N Frederick Ave</t>
  </si>
  <si>
    <t>Monument Tech Park Phase 2</t>
  </si>
  <si>
    <t>Monument Tech Park Phase 3</t>
  </si>
  <si>
    <t>Quince Orchard Park</t>
  </si>
  <si>
    <t>Spectrum at Watkins Mill</t>
  </si>
  <si>
    <t>Washingtonian Center</t>
  </si>
  <si>
    <t>Hanson Farm</t>
  </si>
  <si>
    <t>670</t>
  </si>
  <si>
    <t>027</t>
  </si>
  <si>
    <t>617</t>
  </si>
  <si>
    <t>326</t>
  </si>
  <si>
    <t>Source: Montgomery County Planning, Information Technology and Innovation Division</t>
  </si>
  <si>
    <t xml:space="preserve">Mandatory Referral data is not included </t>
  </si>
  <si>
    <t>749</t>
  </si>
  <si>
    <t>223</t>
  </si>
  <si>
    <t>732</t>
  </si>
  <si>
    <t>228</t>
  </si>
  <si>
    <t>480</t>
  </si>
  <si>
    <t>741</t>
  </si>
  <si>
    <t>8911 and 8915 Burdette Road</t>
  </si>
  <si>
    <t>Montgomery Village Center</t>
  </si>
  <si>
    <t>657</t>
  </si>
  <si>
    <t>016</t>
  </si>
  <si>
    <t>485</t>
  </si>
  <si>
    <t>Cypress Avenue Property</t>
  </si>
  <si>
    <t>Glen Mill - Parcel 833</t>
  </si>
  <si>
    <t>507</t>
  </si>
  <si>
    <t>191</t>
  </si>
  <si>
    <t>8280 Wisconsin Avenue/Woodmont Central</t>
  </si>
  <si>
    <t>Montgomery Auto Sales Park, Los 17 &amp; 18</t>
  </si>
  <si>
    <t>Priddy Property</t>
  </si>
  <si>
    <t>Old Angler's Cove</t>
  </si>
  <si>
    <t>769</t>
  </si>
  <si>
    <t>143</t>
  </si>
  <si>
    <t>8407 Ramsey Avenue</t>
  </si>
  <si>
    <t>850 Sligo Avenue</t>
  </si>
  <si>
    <t>Nucci Property</t>
  </si>
  <si>
    <t>Kentlands</t>
  </si>
  <si>
    <t>Apartments, Phase 1</t>
  </si>
  <si>
    <t>Apartments, Phase 2</t>
  </si>
  <si>
    <t>Westwood Shopping Center</t>
  </si>
  <si>
    <t>8000 Wisconsin</t>
  </si>
  <si>
    <t>Strathmore Square</t>
  </si>
  <si>
    <t>Grosvenor Minor Master Plan</t>
  </si>
  <si>
    <t>Potter Glen</t>
  </si>
  <si>
    <t>Market Square Redevelopment</t>
  </si>
  <si>
    <t>Age-Restricted</t>
  </si>
  <si>
    <t>Redland Tech Center (Phase 2 &amp; 3)</t>
  </si>
  <si>
    <t>Baker Property</t>
  </si>
  <si>
    <t>11981068B</t>
  </si>
  <si>
    <t>4 Bethesda Metro Center</t>
  </si>
  <si>
    <t>Poplar Grove</t>
  </si>
  <si>
    <t>Andrus Property</t>
  </si>
  <si>
    <t>4824 Edgemoor Lane</t>
  </si>
  <si>
    <t>Resurvey on Locust Level</t>
  </si>
  <si>
    <t>456</t>
  </si>
  <si>
    <t>247</t>
  </si>
  <si>
    <t>Craver Property</t>
  </si>
  <si>
    <t>Battery District</t>
  </si>
  <si>
    <t>Quality Time Learning Center Annex</t>
  </si>
  <si>
    <t>12500 Ardennes Avenue</t>
  </si>
  <si>
    <t>Key Bridge Subdivision</t>
  </si>
  <si>
    <t>Wilgus</t>
  </si>
  <si>
    <t>Radwick Lane Property</t>
  </si>
  <si>
    <t>The Avondale</t>
  </si>
  <si>
    <t>Creekside at Cabin Branch</t>
  </si>
  <si>
    <t>448</t>
  </si>
  <si>
    <t>Clarksburg Ten Mile Creek</t>
  </si>
  <si>
    <t>308</t>
  </si>
  <si>
    <t>Mar Thoma Church of Greater Washington</t>
  </si>
  <si>
    <t>Hill Farm Lot 12 Block A</t>
  </si>
  <si>
    <t>Forest Glen Sector Plan 1996</t>
  </si>
  <si>
    <t>Kensington/Wheaton</t>
  </si>
  <si>
    <t>College View Campus</t>
  </si>
  <si>
    <t>472</t>
  </si>
  <si>
    <t>Tomar's Addition</t>
  </si>
  <si>
    <t>Long Branch Corner</t>
  </si>
  <si>
    <t>Long Branch Sector</t>
  </si>
  <si>
    <t>052</t>
  </si>
  <si>
    <t>Westfield Montgomery Mall</t>
  </si>
  <si>
    <t>619</t>
  </si>
  <si>
    <t>046</t>
  </si>
  <si>
    <t>809 Easley Street</t>
  </si>
  <si>
    <t>622</t>
  </si>
  <si>
    <t>S Frederick Ave</t>
  </si>
  <si>
    <t>102 S Frederick Office Bldg.</t>
  </si>
  <si>
    <t>Snowdens Manor</t>
  </si>
  <si>
    <t>9119 Redwood Avenue</t>
  </si>
  <si>
    <t>4702 Chevy Chase Drive</t>
  </si>
  <si>
    <t>Ashford Woods</t>
  </si>
  <si>
    <t>446</t>
  </si>
  <si>
    <t>311</t>
  </si>
  <si>
    <t>The Residences at Forest Glen</t>
  </si>
  <si>
    <t>Forest Glen Montgomery Hills</t>
  </si>
  <si>
    <t>629</t>
  </si>
  <si>
    <t>080</t>
  </si>
  <si>
    <t>The Flats at Knowles Station</t>
  </si>
  <si>
    <t>606</t>
  </si>
  <si>
    <t>042</t>
  </si>
  <si>
    <t>Hillandale Gateway</t>
  </si>
  <si>
    <t>1254 Cresthaven Drive</t>
  </si>
  <si>
    <t>120190220</t>
  </si>
  <si>
    <t>620210050</t>
  </si>
  <si>
    <t>Kentlands Square Infill Sites</t>
  </si>
  <si>
    <t>Matan Development</t>
  </si>
  <si>
    <t>Neighborhoods 1-5</t>
  </si>
  <si>
    <t>Freeman Property</t>
  </si>
  <si>
    <t>Kilmain ETC (Parcel P440)</t>
  </si>
  <si>
    <t>PSTA Site</t>
  </si>
  <si>
    <t>4010 Randolph Road</t>
  </si>
  <si>
    <t>Veirs Mill Corridor</t>
  </si>
  <si>
    <t>547</t>
  </si>
  <si>
    <t>067</t>
  </si>
  <si>
    <t>ELP Bethesda at Rock Spring</t>
  </si>
  <si>
    <t>9545 River Road</t>
  </si>
  <si>
    <t>HOC HQ</t>
  </si>
  <si>
    <t>586</t>
  </si>
  <si>
    <t>096</t>
  </si>
  <si>
    <t>515</t>
  </si>
  <si>
    <t>Fox Hunt Preserve</t>
  </si>
  <si>
    <t>Hartz Pond</t>
  </si>
  <si>
    <t>394</t>
  </si>
  <si>
    <t>263</t>
  </si>
  <si>
    <t>Hillmead</t>
  </si>
  <si>
    <t>7070 Arlington Road</t>
  </si>
  <si>
    <t>Adventist HealthCare Shady Grove Medical Center</t>
  </si>
  <si>
    <t>2710 Washington Avenue</t>
  </si>
  <si>
    <t>United Therapeutics Project 242T</t>
  </si>
  <si>
    <t>603</t>
  </si>
  <si>
    <t>041</t>
  </si>
  <si>
    <t>Darnestown Knolls</t>
  </si>
  <si>
    <t>Shops at Travilah</t>
  </si>
  <si>
    <t>762</t>
  </si>
  <si>
    <t>162</t>
  </si>
  <si>
    <t>81981046A</t>
  </si>
  <si>
    <t>Saint John Neumann Catholic Parish</t>
  </si>
  <si>
    <t>491</t>
  </si>
  <si>
    <t>207</t>
  </si>
  <si>
    <t>11801 Seven Locks Road, Willerburn Acres</t>
  </si>
  <si>
    <t>11998051A</t>
  </si>
  <si>
    <t>STP2020-00399</t>
  </si>
  <si>
    <t>Potomac Woods</t>
  </si>
  <si>
    <t>711</t>
  </si>
  <si>
    <t>169</t>
  </si>
  <si>
    <t>Diamond Farms</t>
  </si>
  <si>
    <t>Novavax</t>
  </si>
  <si>
    <t>Spectrum Unbuilt</t>
  </si>
  <si>
    <t>411</t>
  </si>
  <si>
    <t>226</t>
  </si>
  <si>
    <t>Belt Property</t>
  </si>
  <si>
    <t>2 Bethesda Metro Center</t>
  </si>
  <si>
    <t>4725 Cheltenham Drive</t>
  </si>
  <si>
    <t>Iglesia Vida Nueva Church</t>
  </si>
  <si>
    <t>589</t>
  </si>
  <si>
    <t>099</t>
  </si>
  <si>
    <t>Park Montgomery</t>
  </si>
  <si>
    <t>608</t>
  </si>
  <si>
    <t>051</t>
  </si>
  <si>
    <t>Seneca Property</t>
  </si>
  <si>
    <t>12710 Twinbrook Parkway</t>
  </si>
  <si>
    <t>Hillandale Section 2</t>
  </si>
  <si>
    <t>Acceptance Date</t>
  </si>
  <si>
    <t>Miles Coppola</t>
  </si>
  <si>
    <t>Fawsett Farm</t>
  </si>
  <si>
    <t>Easleys</t>
  </si>
  <si>
    <t>12019016A</t>
  </si>
  <si>
    <t>Grand Park Development</t>
  </si>
  <si>
    <t>White Oak Apartments</t>
  </si>
  <si>
    <t>MHP - Nebel Street</t>
  </si>
  <si>
    <t>Grace Cottages</t>
  </si>
  <si>
    <t>Fish Pool Property</t>
  </si>
  <si>
    <t>Hartz Property</t>
  </si>
  <si>
    <t>Travis Ave Redevelopment</t>
  </si>
  <si>
    <t>479</t>
  </si>
  <si>
    <t>STP2022-00433</t>
  </si>
  <si>
    <t>STP2022-00434</t>
  </si>
  <si>
    <t>King Buick</t>
  </si>
  <si>
    <t>Lidl/The Henson</t>
  </si>
  <si>
    <t>737</t>
  </si>
  <si>
    <t>322</t>
  </si>
  <si>
    <t>MIxed</t>
  </si>
  <si>
    <t>Shivacharan</t>
  </si>
  <si>
    <t>Chevy Chase Section 4D</t>
  </si>
  <si>
    <t>4901 Battery Lane</t>
  </si>
  <si>
    <t>Remembrance Park</t>
  </si>
  <si>
    <t>Liberty Mill Road</t>
  </si>
  <si>
    <t>4910/4920 Strathmore</t>
  </si>
  <si>
    <t>677</t>
  </si>
  <si>
    <t>125</t>
  </si>
  <si>
    <t>Chaberton Solar Santa Rosa</t>
  </si>
  <si>
    <t>Block F Kilmarock</t>
  </si>
  <si>
    <t>Viger's Addition</t>
  </si>
  <si>
    <t>1910 University Senior Housing</t>
  </si>
  <si>
    <t>Wheaton Sector Plan 2010</t>
  </si>
  <si>
    <t>Wheaton CBD</t>
  </si>
  <si>
    <t>564</t>
  </si>
  <si>
    <t>082</t>
  </si>
  <si>
    <t>Hammer Hill</t>
  </si>
  <si>
    <t>Wisteria Business Park - Lidl Germantown</t>
  </si>
  <si>
    <t>11984260A</t>
  </si>
  <si>
    <t>MARC Rail Communities</t>
  </si>
  <si>
    <t>426</t>
  </si>
  <si>
    <t>284</t>
  </si>
  <si>
    <t>614</t>
  </si>
  <si>
    <t>323</t>
  </si>
  <si>
    <t>Multi-family Building R/S/T</t>
  </si>
  <si>
    <t>Watkins Mill Town Center</t>
  </si>
  <si>
    <t>The Labs at Watkins Mill</t>
  </si>
  <si>
    <t>11987271D</t>
  </si>
  <si>
    <t>11998004A</t>
  </si>
  <si>
    <t>8001 Wisconsin Avenue</t>
  </si>
  <si>
    <t>12020007A</t>
  </si>
  <si>
    <t>Preston Place &amp; Lake Apartments</t>
  </si>
  <si>
    <t>Addition to Ray's Adventure</t>
  </si>
  <si>
    <t>Donner Property at Gray's Lane</t>
  </si>
  <si>
    <t>Larsen Property</t>
  </si>
  <si>
    <t>Hillcrest Property</t>
  </si>
  <si>
    <t>413</t>
  </si>
  <si>
    <t>227</t>
  </si>
  <si>
    <t>STP2023-00449</t>
  </si>
  <si>
    <t>22 West Jefferson Street</t>
  </si>
  <si>
    <t>714</t>
  </si>
  <si>
    <t>177</t>
  </si>
  <si>
    <t>12017025A</t>
  </si>
  <si>
    <t>12003110B</t>
  </si>
  <si>
    <t>12020005A</t>
  </si>
  <si>
    <t>12004080A</t>
  </si>
  <si>
    <t>11985027A</t>
  </si>
  <si>
    <t>12017015A</t>
  </si>
  <si>
    <t>11989271D</t>
  </si>
  <si>
    <t>11998092B</t>
  </si>
  <si>
    <t>11998093B</t>
  </si>
  <si>
    <t>12019018A</t>
  </si>
  <si>
    <t>12003029A</t>
  </si>
  <si>
    <t>12007056A</t>
  </si>
  <si>
    <t>12015003B</t>
  </si>
  <si>
    <t>82017010A</t>
  </si>
  <si>
    <t>12009021A</t>
  </si>
  <si>
    <t>12012002B</t>
  </si>
  <si>
    <t>12012006B</t>
  </si>
  <si>
    <t>2 Research Place</t>
  </si>
  <si>
    <t>722</t>
  </si>
  <si>
    <t>181</t>
  </si>
  <si>
    <t>The Diener School</t>
  </si>
  <si>
    <t>666</t>
  </si>
  <si>
    <t>022</t>
  </si>
  <si>
    <t>Jerome Freibaum Lot 4</t>
  </si>
  <si>
    <t>Edgemoor</t>
  </si>
  <si>
    <t>659</t>
  </si>
  <si>
    <t>012</t>
  </si>
  <si>
    <t>Batson Road Property</t>
  </si>
  <si>
    <t>5500 Wisconsin Avenue</t>
  </si>
  <si>
    <t>639</t>
  </si>
  <si>
    <t>002</t>
  </si>
  <si>
    <t>Friendship Heights CBD</t>
  </si>
  <si>
    <t>Kingsview Station</t>
  </si>
  <si>
    <t>Kings Crossing</t>
  </si>
  <si>
    <t>419</t>
  </si>
  <si>
    <t>254</t>
  </si>
  <si>
    <t>11999001A</t>
  </si>
  <si>
    <t>Waters Village</t>
  </si>
  <si>
    <t>427</t>
  </si>
  <si>
    <t>283</t>
  </si>
  <si>
    <t>12021003A</t>
  </si>
  <si>
    <t>Heritage Potomac</t>
  </si>
  <si>
    <t>Sandy Spring Missing Middle Pilot Project</t>
  </si>
  <si>
    <t>11996032B</t>
  </si>
  <si>
    <t>Sandy Spring Museum</t>
  </si>
  <si>
    <t>12015001B</t>
  </si>
  <si>
    <t>Evolution Labs North Bethesda</t>
  </si>
  <si>
    <t>Federal Plaza West</t>
  </si>
  <si>
    <t>690</t>
  </si>
  <si>
    <t>134</t>
  </si>
  <si>
    <t>Central Avenue Redevelopment</t>
  </si>
  <si>
    <t>200</t>
  </si>
  <si>
    <t>Donegan</t>
  </si>
  <si>
    <t>Bricken</t>
  </si>
  <si>
    <t>Russell Branch</t>
  </si>
  <si>
    <t>14915 Mount Nebo Road</t>
  </si>
  <si>
    <t>11989032A</t>
  </si>
  <si>
    <t>Bucklodge Tract</t>
  </si>
  <si>
    <t>433</t>
  </si>
  <si>
    <t>273</t>
  </si>
  <si>
    <t>Chevy Chase Lake Block A</t>
  </si>
  <si>
    <t>Tregoning Property</t>
  </si>
  <si>
    <t>Retail Shops - 15504 New Hampshire Avenue</t>
  </si>
  <si>
    <t>11999100B</t>
  </si>
  <si>
    <t>Friendship Commons (GEICO)</t>
  </si>
  <si>
    <t>Lord Subdivision</t>
  </si>
  <si>
    <t>12002095C</t>
  </si>
  <si>
    <t>HBKY Metmiq Ethiopian Orthodox Church</t>
  </si>
  <si>
    <t>536</t>
  </si>
  <si>
    <t>235</t>
  </si>
  <si>
    <t>Willerburn Acres</t>
  </si>
  <si>
    <t>Arora Estates</t>
  </si>
  <si>
    <t>2115 East Jefferson</t>
  </si>
  <si>
    <t>685</t>
  </si>
  <si>
    <t>133</t>
  </si>
  <si>
    <t>Twin Valley Lane</t>
  </si>
  <si>
    <t>Kellbrodean Estates</t>
  </si>
  <si>
    <t>Snowden Manor</t>
  </si>
  <si>
    <t>Mountain View Estates</t>
  </si>
  <si>
    <t>Hillandale Block D Lot 27 &amp; 28</t>
  </si>
  <si>
    <t>Colesville Farm Estates</t>
  </si>
  <si>
    <t>Plan Validity</t>
  </si>
  <si>
    <t>Record Plat</t>
  </si>
  <si>
    <t>23966-67</t>
  </si>
  <si>
    <t>21790, 25276</t>
  </si>
  <si>
    <t>12005004A</t>
  </si>
  <si>
    <t>120240020</t>
  </si>
  <si>
    <t>Corso Chevy Chase</t>
  </si>
  <si>
    <t>636</t>
  </si>
  <si>
    <t>028</t>
  </si>
  <si>
    <t>7126 Wisconsin Avenue</t>
  </si>
  <si>
    <t>11995042E</t>
  </si>
  <si>
    <t>12700 Travilah Road</t>
  </si>
  <si>
    <t>9801 Georgia Avenue</t>
  </si>
  <si>
    <t>602</t>
  </si>
  <si>
    <t>079</t>
  </si>
  <si>
    <t>12022016A</t>
  </si>
  <si>
    <t>Brickyard Estates</t>
  </si>
  <si>
    <t>649</t>
  </si>
  <si>
    <t>141</t>
  </si>
  <si>
    <t>BF Gilberts Subdivision of Takoma Park</t>
  </si>
  <si>
    <t>618</t>
  </si>
  <si>
    <t>047</t>
  </si>
  <si>
    <t>STP2024-00465</t>
  </si>
  <si>
    <t>Twinbrook Place</t>
  </si>
  <si>
    <t>STP2020-00393</t>
  </si>
  <si>
    <t>Shady Grove Innovation Center</t>
  </si>
  <si>
    <t>734</t>
  </si>
  <si>
    <t>196</t>
  </si>
  <si>
    <t>692</t>
  </si>
  <si>
    <t>122</t>
  </si>
  <si>
    <t>STP-2024-00473</t>
  </si>
  <si>
    <t>Tower Preserve</t>
  </si>
  <si>
    <t>STP2023-00454</t>
  </si>
  <si>
    <t>Shops at Sumner</t>
  </si>
  <si>
    <t>11985202A</t>
  </si>
  <si>
    <t>646</t>
  </si>
  <si>
    <t>006</t>
  </si>
  <si>
    <t>Calverton</t>
  </si>
  <si>
    <t>Fairland/Colesville</t>
  </si>
  <si>
    <t>Springvale Terrace</t>
  </si>
  <si>
    <t>Silver Spring Downtown Sector</t>
  </si>
  <si>
    <t>Saddle Ridge</t>
  </si>
  <si>
    <t>11117 Waycroft Way - Addition to Wickford</t>
  </si>
  <si>
    <t>683</t>
  </si>
  <si>
    <t>Li Meadow</t>
  </si>
  <si>
    <t>8676 Georgia Avenue</t>
  </si>
  <si>
    <t>Old Towne</t>
  </si>
  <si>
    <t>Diamond Station</t>
  </si>
  <si>
    <t>Stevenson-Metgrove Property</t>
  </si>
  <si>
    <t>12012008G</t>
  </si>
  <si>
    <t>445</t>
  </si>
  <si>
    <t>276</t>
  </si>
  <si>
    <t>Paschal Land</t>
  </si>
  <si>
    <t>Bradley Hills - 5315 Goldsboro Rd</t>
  </si>
  <si>
    <t>11989193A</t>
  </si>
  <si>
    <t>The Seasons</t>
  </si>
  <si>
    <t>PLD Lot 44 &amp; 4702 West Virginia Ave</t>
  </si>
  <si>
    <t>Fairland &amp; Briggs Chaney</t>
  </si>
  <si>
    <t>Gaithersburg</t>
  </si>
  <si>
    <t>Montgomery Village</t>
  </si>
  <si>
    <t>Rock Spring</t>
  </si>
  <si>
    <t>Grosvenor Minor</t>
  </si>
  <si>
    <t>Rich Meadows Parcel 606</t>
  </si>
  <si>
    <t>Sandy Spring Rural Village</t>
  </si>
  <si>
    <t>11994013A</t>
  </si>
  <si>
    <t>Brooke Meadow</t>
  </si>
  <si>
    <t>524</t>
  </si>
  <si>
    <t>192</t>
  </si>
  <si>
    <t>Red Mill Remote ATM Install</t>
  </si>
  <si>
    <t>Source: Gaitherburg, Laytonsville, Rockville and Poolesville have their own planning functions.  Gaithersburg's, Laytonsville's, Poolesville's, and Rockville's data provided January 2025.</t>
  </si>
  <si>
    <t>660</t>
  </si>
  <si>
    <t>175</t>
  </si>
  <si>
    <t>STP2024-00474</t>
  </si>
  <si>
    <t>5906 Halpine Road</t>
  </si>
  <si>
    <t>STP2024-00487</t>
  </si>
  <si>
    <t>City Center</t>
  </si>
  <si>
    <t>483</t>
  </si>
  <si>
    <t>229</t>
  </si>
  <si>
    <t>Lakeforest Mall</t>
  </si>
  <si>
    <t>Redevelopment</t>
  </si>
  <si>
    <t>Municpalities Project Totals</t>
  </si>
  <si>
    <t>Planning Areas Project Totals</t>
  </si>
  <si>
    <t>Development Pipeline for Montgomery County Planning Areas</t>
  </si>
  <si>
    <t xml:space="preserve">Development Pipeline for Montgomery County Municipalities </t>
  </si>
  <si>
    <t>Totals</t>
  </si>
  <si>
    <t>Municipalities</t>
  </si>
  <si>
    <t>12012021D</t>
  </si>
  <si>
    <t>Black Hill</t>
  </si>
  <si>
    <t>Great Seneca Science Corridor</t>
  </si>
  <si>
    <t xml:space="preserve">MARC Rail Communities </t>
  </si>
  <si>
    <t>12005018D</t>
  </si>
  <si>
    <t>Shady Grove Minor</t>
  </si>
  <si>
    <t>Silver Spring Downtown</t>
  </si>
  <si>
    <t>7749 Old Georgetown Road</t>
  </si>
  <si>
    <t>PLD Lot 25 Redevelopment</t>
  </si>
  <si>
    <t>Burtonsville Town Center</t>
  </si>
  <si>
    <t>Wawa - Burtonsville</t>
  </si>
  <si>
    <t>460</t>
  </si>
  <si>
    <t>321</t>
  </si>
  <si>
    <t>120250030</t>
  </si>
  <si>
    <t>Ruby Senior Homes</t>
  </si>
  <si>
    <t>Clarksburg Chase</t>
  </si>
  <si>
    <t>Gladhill Farm</t>
  </si>
  <si>
    <t>Addition to Glen Hills Section 3</t>
  </si>
  <si>
    <t>Darnestown Meadows</t>
  </si>
  <si>
    <t>120250020</t>
  </si>
  <si>
    <t>Democracy Center</t>
  </si>
  <si>
    <t>525</t>
  </si>
  <si>
    <t>16998 Overhill Road</t>
  </si>
  <si>
    <t>120250060</t>
  </si>
  <si>
    <t>Rickman Property - Potomac Valley Brick HQ</t>
  </si>
  <si>
    <t>North Bethesda Metro Station</t>
  </si>
  <si>
    <t>Tevis Place</t>
  </si>
  <si>
    <t>688</t>
  </si>
  <si>
    <t>123</t>
  </si>
  <si>
    <t>Loehmann's Plaza</t>
  </si>
  <si>
    <t>May 2025</t>
  </si>
  <si>
    <t>STP2024-00490</t>
  </si>
  <si>
    <t>622 Hungerford</t>
  </si>
  <si>
    <t>STP2024-00493</t>
  </si>
  <si>
    <t>Rockshire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</si>
</sst>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1"/>
    <xf numFmtId="1" fontId="4" fillId="0" borderId="0" xfId="2" applyNumberFormat="1" applyFont="1"/>
    <xf numFmtId="1" fontId="4" fillId="0" borderId="0" xfId="1" applyNumberFormat="1" applyFont="1"/>
    <xf numFmtId="1" fontId="5" fillId="0" borderId="1" xfId="1" applyNumberFormat="1" applyFont="1" applyBorder="1"/>
    <xf numFmtId="1" fontId="5" fillId="0" borderId="1" xfId="1" applyNumberFormat="1" applyFont="1" applyBorder="1" applyAlignment="1">
      <alignment horizontal="right"/>
    </xf>
    <xf numFmtId="1" fontId="5" fillId="0" borderId="1" xfId="1" applyNumberFormat="1" applyFont="1" applyBorder="1" applyAlignment="1">
      <alignment horizontal="right" wrapText="1"/>
    </xf>
    <xf numFmtId="0" fontId="2" fillId="0" borderId="0" xfId="2"/>
    <xf numFmtId="1" fontId="6" fillId="0" borderId="0" xfId="1" applyNumberFormat="1" applyFont="1"/>
    <xf numFmtId="3" fontId="4" fillId="0" borderId="0" xfId="1" applyNumberFormat="1" applyFont="1"/>
    <xf numFmtId="1" fontId="4" fillId="0" borderId="0" xfId="1" applyNumberFormat="1" applyFont="1" applyAlignment="1">
      <alignment horizontal="right"/>
    </xf>
    <xf numFmtId="1" fontId="9" fillId="0" borderId="0" xfId="1" applyNumberFormat="1" applyFont="1"/>
    <xf numFmtId="3" fontId="9" fillId="0" borderId="0" xfId="1" applyNumberFormat="1" applyFont="1"/>
    <xf numFmtId="1" fontId="9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1" fontId="5" fillId="0" borderId="0" xfId="1" applyNumberFormat="1" applyFont="1" applyAlignment="1">
      <alignment horizontal="right"/>
    </xf>
    <xf numFmtId="0" fontId="8" fillId="0" borderId="0" xfId="0" applyFont="1"/>
    <xf numFmtId="0" fontId="2" fillId="0" borderId="0" xfId="1" applyAlignment="1">
      <alignment horizontal="center"/>
    </xf>
    <xf numFmtId="164" fontId="7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3" fontId="8" fillId="0" borderId="0" xfId="0" applyNumberFormat="1" applyFont="1"/>
    <xf numFmtId="49" fontId="8" fillId="0" borderId="0" xfId="0" applyNumberFormat="1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3" fontId="4" fillId="0" borderId="0" xfId="1" applyNumberFormat="1" applyFont="1" applyAlignment="1">
      <alignment horizontal="right"/>
    </xf>
    <xf numFmtId="1" fontId="4" fillId="0" borderId="0" xfId="1" applyNumberFormat="1" applyFont="1" applyAlignment="1">
      <alignment horizontal="center"/>
    </xf>
    <xf numFmtId="164" fontId="8" fillId="0" borderId="0" xfId="18" applyNumberFormat="1" applyFont="1" applyAlignment="1">
      <alignment horizontal="center"/>
    </xf>
    <xf numFmtId="0" fontId="11" fillId="0" borderId="0" xfId="0" applyFont="1"/>
    <xf numFmtId="3" fontId="5" fillId="0" borderId="0" xfId="1" applyNumberFormat="1" applyFont="1"/>
    <xf numFmtId="49" fontId="4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2" applyFont="1"/>
    <xf numFmtId="49" fontId="2" fillId="0" borderId="0" xfId="1" applyNumberFormat="1"/>
    <xf numFmtId="0" fontId="9" fillId="0" borderId="0" xfId="0" applyFont="1"/>
    <xf numFmtId="164" fontId="4" fillId="0" borderId="0" xfId="28" applyNumberFormat="1" applyFont="1" applyAlignment="1">
      <alignment horizontal="left"/>
    </xf>
    <xf numFmtId="0" fontId="1" fillId="0" borderId="0" xfId="0" applyFont="1"/>
    <xf numFmtId="0" fontId="12" fillId="0" borderId="0" xfId="0" applyFont="1"/>
    <xf numFmtId="0" fontId="8" fillId="0" borderId="0" xfId="0" applyFont="1" applyAlignment="1">
      <alignment horizontal="right"/>
    </xf>
    <xf numFmtId="1" fontId="13" fillId="0" borderId="0" xfId="1" applyNumberFormat="1" applyFont="1" applyAlignment="1">
      <alignment horizontal="right"/>
    </xf>
    <xf numFmtId="3" fontId="13" fillId="0" borderId="0" xfId="1" applyNumberFormat="1" applyFont="1"/>
    <xf numFmtId="3" fontId="0" fillId="0" borderId="0" xfId="0" applyNumberFormat="1"/>
    <xf numFmtId="0" fontId="14" fillId="0" borderId="0" xfId="0" applyFont="1" applyAlignment="1">
      <alignment horizontal="left"/>
    </xf>
    <xf numFmtId="1" fontId="14" fillId="0" borderId="0" xfId="1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1" fontId="14" fillId="0" borderId="0" xfId="1" applyNumberFormat="1" applyFont="1"/>
    <xf numFmtId="1" fontId="14" fillId="0" borderId="0" xfId="1" applyNumberFormat="1" applyFont="1" applyAlignment="1">
      <alignment horizontal="left"/>
    </xf>
    <xf numFmtId="3" fontId="14" fillId="0" borderId="0" xfId="1" applyNumberFormat="1" applyFont="1"/>
    <xf numFmtId="1" fontId="13" fillId="0" borderId="0" xfId="1" applyNumberFormat="1" applyFont="1" applyAlignment="1">
      <alignment horizontal="left"/>
    </xf>
    <xf numFmtId="0" fontId="13" fillId="0" borderId="0" xfId="1" applyFont="1" applyAlignment="1">
      <alignment horizontal="left"/>
    </xf>
    <xf numFmtId="3" fontId="13" fillId="0" borderId="0" xfId="0" applyNumberFormat="1" applyFont="1"/>
    <xf numFmtId="0" fontId="0" fillId="0" borderId="0" xfId="0" applyAlignment="1">
      <alignment horizontal="right"/>
    </xf>
    <xf numFmtId="1" fontId="14" fillId="0" borderId="0" xfId="1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7" fillId="0" borderId="0" xfId="1" applyNumberFormat="1" applyFont="1" applyAlignment="1">
      <alignment horizontal="center"/>
    </xf>
    <xf numFmtId="1" fontId="8" fillId="0" borderId="0" xfId="18" applyNumberFormat="1" applyFont="1" applyAlignment="1">
      <alignment horizontal="center"/>
    </xf>
    <xf numFmtId="3" fontId="15" fillId="0" borderId="0" xfId="0" applyNumberFormat="1" applyFont="1"/>
    <xf numFmtId="0" fontId="15" fillId="0" borderId="0" xfId="0" applyFont="1" applyAlignment="1">
      <alignment horizontal="right"/>
    </xf>
    <xf numFmtId="1" fontId="5" fillId="0" borderId="3" xfId="1" applyNumberFormat="1" applyFont="1" applyBorder="1" applyAlignment="1">
      <alignment horizontal="right" wrapText="1"/>
    </xf>
    <xf numFmtId="3" fontId="4" fillId="0" borderId="2" xfId="1" applyNumberFormat="1" applyFont="1" applyBorder="1"/>
    <xf numFmtId="3" fontId="9" fillId="0" borderId="2" xfId="1" applyNumberFormat="1" applyFont="1" applyBorder="1"/>
    <xf numFmtId="0" fontId="4" fillId="0" borderId="2" xfId="0" applyFont="1" applyBorder="1"/>
    <xf numFmtId="0" fontId="8" fillId="0" borderId="2" xfId="0" applyFont="1" applyBorder="1"/>
    <xf numFmtId="0" fontId="0" fillId="0" borderId="2" xfId="0" applyBorder="1"/>
    <xf numFmtId="0" fontId="9" fillId="0" borderId="2" xfId="0" applyFont="1" applyBorder="1"/>
    <xf numFmtId="3" fontId="4" fillId="0" borderId="2" xfId="0" applyNumberFormat="1" applyFont="1" applyBorder="1"/>
    <xf numFmtId="3" fontId="5" fillId="0" borderId="2" xfId="1" applyNumberFormat="1" applyFont="1" applyBorder="1"/>
    <xf numFmtId="49" fontId="6" fillId="0" borderId="0" xfId="1" applyNumberFormat="1" applyFont="1"/>
    <xf numFmtId="164" fontId="4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3" fontId="4" fillId="0" borderId="2" xfId="1" applyNumberFormat="1" applyFont="1" applyBorder="1" applyAlignment="1">
      <alignment horizontal="right"/>
    </xf>
    <xf numFmtId="1" fontId="10" fillId="0" borderId="0" xfId="2" applyNumberFormat="1" applyFont="1"/>
    <xf numFmtId="49" fontId="10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center"/>
    </xf>
    <xf numFmtId="49" fontId="10" fillId="0" borderId="0" xfId="1" applyNumberFormat="1" applyFont="1"/>
    <xf numFmtId="1" fontId="10" fillId="0" borderId="0" xfId="1" applyNumberFormat="1" applyFont="1"/>
    <xf numFmtId="3" fontId="10" fillId="0" borderId="0" xfId="1" applyNumberFormat="1" applyFont="1"/>
    <xf numFmtId="3" fontId="10" fillId="0" borderId="2" xfId="1" applyNumberFormat="1" applyFont="1" applyBorder="1"/>
    <xf numFmtId="49" fontId="6" fillId="0" borderId="0" xfId="1" applyNumberFormat="1" applyFont="1" applyAlignment="1">
      <alignment horizontal="left"/>
    </xf>
    <xf numFmtId="14" fontId="4" fillId="0" borderId="0" xfId="1" applyNumberFormat="1" applyFont="1" applyAlignment="1">
      <alignment horizontal="center"/>
    </xf>
    <xf numFmtId="3" fontId="4" fillId="0" borderId="0" xfId="41" applyNumberFormat="1" applyFont="1" applyFill="1" applyBorder="1"/>
    <xf numFmtId="3" fontId="4" fillId="0" borderId="0" xfId="41" applyNumberFormat="1" applyFont="1" applyFill="1"/>
    <xf numFmtId="164" fontId="4" fillId="0" borderId="0" xfId="18" applyNumberFormat="1" applyFont="1" applyAlignment="1">
      <alignment horizontal="center"/>
    </xf>
    <xf numFmtId="1" fontId="4" fillId="0" borderId="0" xfId="18" applyNumberFormat="1" applyFont="1" applyAlignment="1">
      <alignment horizontal="center"/>
    </xf>
    <xf numFmtId="49" fontId="4" fillId="0" borderId="0" xfId="1" applyNumberFormat="1" applyFont="1"/>
    <xf numFmtId="0" fontId="4" fillId="0" borderId="0" xfId="1" applyFont="1" applyAlignment="1">
      <alignment horizontal="left"/>
    </xf>
    <xf numFmtId="3" fontId="4" fillId="0" borderId="0" xfId="41" applyNumberFormat="1" applyFont="1" applyFill="1" applyBorder="1" applyAlignment="1">
      <alignment horizontal="right"/>
    </xf>
    <xf numFmtId="3" fontId="4" fillId="0" borderId="0" xfId="41" applyNumberFormat="1" applyFont="1" applyFill="1" applyAlignment="1">
      <alignment horizontal="right"/>
    </xf>
    <xf numFmtId="14" fontId="9" fillId="0" borderId="0" xfId="0" applyNumberFormat="1" applyFont="1"/>
    <xf numFmtId="1" fontId="10" fillId="0" borderId="0" xfId="1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164" fontId="4" fillId="0" borderId="0" xfId="10" applyNumberFormat="1" applyFont="1" applyAlignment="1">
      <alignment horizontal="center"/>
    </xf>
    <xf numFmtId="1" fontId="4" fillId="0" borderId="0" xfId="10" applyNumberFormat="1" applyFont="1" applyAlignment="1">
      <alignment horizontal="center"/>
    </xf>
    <xf numFmtId="164" fontId="4" fillId="0" borderId="0" xfId="11" applyNumberFormat="1" applyFont="1" applyAlignment="1">
      <alignment horizontal="center"/>
    </xf>
    <xf numFmtId="1" fontId="4" fillId="0" borderId="0" xfId="11" applyNumberFormat="1" applyFont="1" applyAlignment="1">
      <alignment horizontal="center"/>
    </xf>
    <xf numFmtId="164" fontId="4" fillId="0" borderId="0" xfId="19" applyNumberFormat="1" applyFont="1" applyAlignment="1">
      <alignment horizontal="center"/>
    </xf>
    <xf numFmtId="1" fontId="4" fillId="0" borderId="0" xfId="19" applyNumberFormat="1" applyFont="1" applyAlignment="1">
      <alignment horizontal="center"/>
    </xf>
    <xf numFmtId="164" fontId="4" fillId="0" borderId="0" xfId="20" applyNumberFormat="1" applyFont="1" applyAlignment="1">
      <alignment horizontal="center"/>
    </xf>
    <xf numFmtId="1" fontId="4" fillId="0" borderId="0" xfId="2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164" fontId="4" fillId="0" borderId="0" xfId="26" applyNumberFormat="1" applyFont="1" applyAlignment="1">
      <alignment horizontal="center"/>
    </xf>
    <xf numFmtId="1" fontId="4" fillId="0" borderId="0" xfId="26" applyNumberFormat="1" applyFont="1" applyAlignment="1">
      <alignment horizontal="center"/>
    </xf>
    <xf numFmtId="49" fontId="9" fillId="0" borderId="0" xfId="0" applyNumberFormat="1" applyFont="1"/>
    <xf numFmtId="164" fontId="4" fillId="0" borderId="0" xfId="31" applyNumberFormat="1" applyFont="1" applyAlignment="1">
      <alignment horizontal="center"/>
    </xf>
    <xf numFmtId="1" fontId="4" fillId="0" borderId="0" xfId="31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38" applyNumberFormat="1" applyFont="1" applyAlignment="1">
      <alignment horizontal="center"/>
    </xf>
    <xf numFmtId="1" fontId="4" fillId="0" borderId="0" xfId="38" applyNumberFormat="1" applyFont="1" applyAlignment="1">
      <alignment horizontal="center"/>
    </xf>
    <xf numFmtId="164" fontId="4" fillId="0" borderId="0" xfId="3" applyNumberFormat="1" applyFont="1" applyAlignment="1">
      <alignment horizontal="center"/>
    </xf>
    <xf numFmtId="1" fontId="4" fillId="0" borderId="0" xfId="3" applyNumberFormat="1" applyFont="1" applyAlignment="1">
      <alignment horizontal="center"/>
    </xf>
    <xf numFmtId="164" fontId="4" fillId="0" borderId="0" xfId="0" applyNumberFormat="1" applyFont="1"/>
    <xf numFmtId="164" fontId="4" fillId="0" borderId="0" xfId="4" applyNumberFormat="1" applyFont="1" applyAlignment="1">
      <alignment horizontal="center"/>
    </xf>
    <xf numFmtId="1" fontId="4" fillId="0" borderId="0" xfId="4" applyNumberFormat="1" applyFont="1" applyAlignment="1">
      <alignment horizontal="center"/>
    </xf>
    <xf numFmtId="164" fontId="4" fillId="0" borderId="0" xfId="6" applyNumberFormat="1" applyFont="1" applyAlignment="1">
      <alignment horizontal="center"/>
    </xf>
    <xf numFmtId="164" fontId="4" fillId="0" borderId="0" xfId="39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164" fontId="4" fillId="0" borderId="0" xfId="14" applyNumberFormat="1" applyFont="1" applyAlignment="1">
      <alignment horizontal="center"/>
    </xf>
    <xf numFmtId="1" fontId="4" fillId="0" borderId="0" xfId="14" applyNumberFormat="1" applyFont="1" applyAlignment="1">
      <alignment horizontal="center"/>
    </xf>
    <xf numFmtId="49" fontId="2" fillId="0" borderId="0" xfId="1" applyNumberFormat="1" applyAlignment="1">
      <alignment horizontal="left"/>
    </xf>
    <xf numFmtId="1" fontId="9" fillId="0" borderId="0" xfId="0" applyNumberFormat="1" applyFont="1"/>
    <xf numFmtId="14" fontId="4" fillId="0" borderId="0" xfId="0" applyNumberFormat="1" applyFont="1"/>
    <xf numFmtId="164" fontId="4" fillId="0" borderId="0" xfId="12" applyNumberFormat="1" applyFont="1" applyAlignment="1">
      <alignment horizontal="center"/>
    </xf>
    <xf numFmtId="1" fontId="4" fillId="0" borderId="0" xfId="12" applyNumberFormat="1" applyFont="1" applyAlignment="1">
      <alignment horizontal="center"/>
    </xf>
    <xf numFmtId="164" fontId="4" fillId="0" borderId="0" xfId="15" applyNumberFormat="1" applyFont="1" applyAlignment="1">
      <alignment horizontal="center"/>
    </xf>
    <xf numFmtId="1" fontId="4" fillId="0" borderId="0" xfId="15" applyNumberFormat="1" applyFont="1" applyAlignment="1">
      <alignment horizontal="center"/>
    </xf>
    <xf numFmtId="164" fontId="4" fillId="0" borderId="0" xfId="22" applyNumberFormat="1" applyFont="1" applyAlignment="1">
      <alignment horizontal="center"/>
    </xf>
    <xf numFmtId="1" fontId="4" fillId="0" borderId="0" xfId="22" applyNumberFormat="1" applyFont="1" applyAlignment="1">
      <alignment horizontal="center"/>
    </xf>
    <xf numFmtId="164" fontId="4" fillId="0" borderId="0" xfId="23" applyNumberFormat="1" applyFont="1" applyAlignment="1">
      <alignment horizontal="center"/>
    </xf>
    <xf numFmtId="1" fontId="4" fillId="0" borderId="0" xfId="23" applyNumberFormat="1" applyFont="1" applyAlignment="1">
      <alignment horizontal="center"/>
    </xf>
    <xf numFmtId="164" fontId="4" fillId="0" borderId="0" xfId="27" applyNumberFormat="1" applyFont="1" applyAlignment="1">
      <alignment horizontal="center"/>
    </xf>
    <xf numFmtId="1" fontId="4" fillId="0" borderId="0" xfId="27" applyNumberFormat="1" applyFont="1" applyAlignment="1">
      <alignment horizontal="center"/>
    </xf>
    <xf numFmtId="164" fontId="4" fillId="0" borderId="0" xfId="28" applyNumberFormat="1" applyFont="1" applyAlignment="1">
      <alignment horizontal="center"/>
    </xf>
    <xf numFmtId="1" fontId="4" fillId="0" borderId="0" xfId="28" applyNumberFormat="1" applyFont="1" applyAlignment="1">
      <alignment horizontal="center"/>
    </xf>
    <xf numFmtId="164" fontId="4" fillId="0" borderId="0" xfId="29" applyNumberFormat="1" applyFont="1" applyAlignment="1">
      <alignment horizontal="center"/>
    </xf>
    <xf numFmtId="1" fontId="4" fillId="0" borderId="0" xfId="29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30" applyNumberFormat="1" applyFont="1" applyAlignment="1">
      <alignment horizontal="center"/>
    </xf>
    <xf numFmtId="1" fontId="4" fillId="0" borderId="0" xfId="30" applyNumberFormat="1" applyFont="1" applyAlignment="1">
      <alignment horizontal="center"/>
    </xf>
    <xf numFmtId="1" fontId="4" fillId="0" borderId="0" xfId="39" applyNumberFormat="1" applyFont="1" applyAlignment="1">
      <alignment horizontal="center"/>
    </xf>
    <xf numFmtId="164" fontId="4" fillId="0" borderId="0" xfId="32" applyNumberFormat="1" applyFont="1" applyAlignment="1">
      <alignment horizontal="center"/>
    </xf>
    <xf numFmtId="1" fontId="4" fillId="0" borderId="0" xfId="32" applyNumberFormat="1" applyFont="1" applyAlignment="1">
      <alignment horizontal="center"/>
    </xf>
    <xf numFmtId="164" fontId="4" fillId="0" borderId="0" xfId="33" applyNumberFormat="1" applyFont="1" applyAlignment="1">
      <alignment horizontal="center"/>
    </xf>
    <xf numFmtId="1" fontId="4" fillId="0" borderId="0" xfId="33" applyNumberFormat="1" applyFont="1" applyAlignment="1">
      <alignment horizontal="center"/>
    </xf>
    <xf numFmtId="164" fontId="4" fillId="0" borderId="0" xfId="34" applyNumberFormat="1" applyFont="1" applyAlignment="1">
      <alignment horizontal="center"/>
    </xf>
    <xf numFmtId="1" fontId="4" fillId="0" borderId="0" xfId="34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" fontId="4" fillId="0" borderId="0" xfId="36" applyNumberFormat="1" applyFont="1" applyAlignment="1">
      <alignment horizontal="center"/>
    </xf>
    <xf numFmtId="3" fontId="9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9" fillId="0" borderId="2" xfId="0" applyNumberFormat="1" applyFont="1" applyBorder="1"/>
    <xf numFmtId="3" fontId="15" fillId="0" borderId="2" xfId="0" applyNumberFormat="1" applyFont="1" applyBorder="1"/>
    <xf numFmtId="0" fontId="9" fillId="0" borderId="0" xfId="0" applyFont="1" applyAlignment="1">
      <alignment horizontal="right"/>
    </xf>
    <xf numFmtId="49" fontId="9" fillId="0" borderId="0" xfId="1" applyNumberFormat="1" applyFont="1" applyAlignment="1">
      <alignment horizontal="left"/>
    </xf>
    <xf numFmtId="164" fontId="9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18" applyNumberFormat="1" applyFont="1" applyAlignment="1">
      <alignment horizontal="center"/>
    </xf>
    <xf numFmtId="0" fontId="9" fillId="0" borderId="0" xfId="0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2" xfId="1" applyNumberFormat="1" applyFont="1" applyBorder="1" applyAlignment="1">
      <alignment horizontal="right"/>
    </xf>
    <xf numFmtId="1" fontId="3" fillId="0" borderId="0" xfId="1" applyNumberFormat="1" applyFont="1" applyAlignment="1">
      <alignment horizontal="center"/>
    </xf>
    <xf numFmtId="49" fontId="16" fillId="0" borderId="0" xfId="1" applyNumberFormat="1" applyFont="1" applyAlignment="1">
      <alignment horizontal="center" vertical="center" wrapText="1"/>
    </xf>
  </cellXfs>
  <cellStyles count="42">
    <cellStyle name="Comma" xfId="41" builtinId="3"/>
    <cellStyle name="Normal" xfId="0" builtinId="0"/>
    <cellStyle name="Normal 10" xfId="11" xr:uid="{00000000-0005-0000-0000-000002000000}"/>
    <cellStyle name="Normal 11" xfId="10" xr:uid="{00000000-0005-0000-0000-000003000000}"/>
    <cellStyle name="Normal 12" xfId="13" xr:uid="{00000000-0005-0000-0000-000004000000}"/>
    <cellStyle name="Normal 13" xfId="12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5" xfId="24" xr:uid="{00000000-0005-0000-0000-000011000000}"/>
    <cellStyle name="Normal 26" xfId="8" xr:uid="{00000000-0005-0000-0000-000012000000}"/>
    <cellStyle name="Normal 27" xfId="25" xr:uid="{00000000-0005-0000-0000-000013000000}"/>
    <cellStyle name="Normal 28" xfId="26" xr:uid="{00000000-0005-0000-0000-000014000000}"/>
    <cellStyle name="Normal 29" xfId="27" xr:uid="{00000000-0005-0000-0000-000015000000}"/>
    <cellStyle name="Normal 3" xfId="2" xr:uid="{00000000-0005-0000-0000-000016000000}"/>
    <cellStyle name="Normal 30" xfId="28" xr:uid="{00000000-0005-0000-0000-000017000000}"/>
    <cellStyle name="Normal 31" xfId="3" xr:uid="{00000000-0005-0000-0000-000018000000}"/>
    <cellStyle name="Normal 33" xfId="29" xr:uid="{00000000-0005-0000-0000-000019000000}"/>
    <cellStyle name="Normal 34" xfId="30" xr:uid="{00000000-0005-0000-0000-00001A000000}"/>
    <cellStyle name="Normal 35" xfId="31" xr:uid="{00000000-0005-0000-0000-00001B000000}"/>
    <cellStyle name="Normal 36" xfId="32" xr:uid="{00000000-0005-0000-0000-00001C000000}"/>
    <cellStyle name="Normal 37" xfId="33" xr:uid="{00000000-0005-0000-0000-00001D000000}"/>
    <cellStyle name="Normal 38" xfId="34" xr:uid="{00000000-0005-0000-0000-00001E000000}"/>
    <cellStyle name="Normal 39" xfId="35" xr:uid="{00000000-0005-0000-0000-00001F000000}"/>
    <cellStyle name="Normal 4" xfId="4" xr:uid="{00000000-0005-0000-0000-000020000000}"/>
    <cellStyle name="Normal 40" xfId="36" xr:uid="{00000000-0005-0000-0000-000021000000}"/>
    <cellStyle name="Normal 41" xfId="37" xr:uid="{00000000-0005-0000-0000-000022000000}"/>
    <cellStyle name="Normal 42" xfId="38" xr:uid="{00000000-0005-0000-0000-000023000000}"/>
    <cellStyle name="Normal 43" xfId="39" xr:uid="{00000000-0005-0000-0000-000024000000}"/>
    <cellStyle name="Normal 44" xfId="40" xr:uid="{00000000-0005-0000-0000-000025000000}"/>
    <cellStyle name="Normal 5" xfId="5" xr:uid="{00000000-0005-0000-0000-000026000000}"/>
    <cellStyle name="Normal 6" xfId="6" xr:uid="{00000000-0005-0000-0000-000027000000}"/>
    <cellStyle name="Normal 7" xfId="7" xr:uid="{00000000-0005-0000-0000-000028000000}"/>
    <cellStyle name="Normal 8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01EF8E4-840F-4C9B-969B-F765DBA2DE28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2"/>
  <sheetViews>
    <sheetView topLeftCell="J1" zoomScaleNormal="100" zoomScaleSheetLayoutView="100" workbookViewId="0">
      <selection activeCell="P58" sqref="P58"/>
    </sheetView>
  </sheetViews>
  <sheetFormatPr defaultRowHeight="15" outlineLevelRow="2" outlineLevelCol="1" x14ac:dyDescent="0.25"/>
  <cols>
    <col min="1" max="1" width="26.85546875" hidden="1" customWidth="1" outlineLevel="1"/>
    <col min="2" max="2" width="23.42578125" hidden="1" customWidth="1" outlineLevel="1"/>
    <col min="3" max="4" width="13.28515625" hidden="1" customWidth="1" outlineLevel="1"/>
    <col min="5" max="6" width="10.42578125" hidden="1" customWidth="1" outlineLevel="1"/>
    <col min="7" max="8" width="9.5703125" hidden="1" customWidth="1" outlineLevel="1"/>
    <col min="9" max="9" width="12.5703125" hidden="1" customWidth="1" outlineLevel="1"/>
    <col min="10" max="10" width="21.140625" customWidth="1" collapsed="1"/>
    <col min="11" max="11" width="28.5703125" customWidth="1"/>
    <col min="12" max="12" width="13.7109375" customWidth="1"/>
    <col min="13" max="16" width="9.7109375" customWidth="1"/>
    <col min="17" max="18" width="10.7109375" customWidth="1"/>
    <col min="19" max="19" width="10.85546875" customWidth="1"/>
    <col min="20" max="26" width="10.7109375" customWidth="1"/>
  </cols>
  <sheetData>
    <row r="1" spans="1:27" ht="26.25" customHeight="1" x14ac:dyDescent="0.4">
      <c r="C1" s="1"/>
      <c r="D1" s="1"/>
      <c r="E1" s="1"/>
      <c r="F1" s="1"/>
      <c r="G1" s="1"/>
      <c r="H1" s="1"/>
      <c r="I1" s="1"/>
      <c r="J1" s="165" t="s">
        <v>754</v>
      </c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7" ht="26.25" customHeight="1" x14ac:dyDescent="0.25">
      <c r="C2" s="1"/>
      <c r="D2" s="1"/>
      <c r="E2" s="1"/>
      <c r="F2" s="1"/>
      <c r="G2" s="1"/>
      <c r="H2" s="1"/>
      <c r="I2" s="1"/>
      <c r="J2" s="166" t="s">
        <v>788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27" ht="60.75" thickBot="1" x14ac:dyDescent="0.3">
      <c r="A3" s="4" t="s">
        <v>1</v>
      </c>
      <c r="B3" s="4" t="s">
        <v>276</v>
      </c>
      <c r="C3" s="4" t="s">
        <v>277</v>
      </c>
      <c r="D3" s="4" t="s">
        <v>278</v>
      </c>
      <c r="E3" s="4" t="s">
        <v>529</v>
      </c>
      <c r="F3" s="4" t="s">
        <v>317</v>
      </c>
      <c r="G3" s="4" t="s">
        <v>0</v>
      </c>
      <c r="H3" s="4" t="s">
        <v>672</v>
      </c>
      <c r="I3" s="4" t="s">
        <v>673</v>
      </c>
      <c r="J3" s="4" t="s">
        <v>11</v>
      </c>
      <c r="K3" s="4" t="s">
        <v>1</v>
      </c>
      <c r="L3" s="5" t="s">
        <v>2</v>
      </c>
      <c r="M3" s="6" t="s">
        <v>3</v>
      </c>
      <c r="N3" s="6" t="s">
        <v>4</v>
      </c>
      <c r="O3" s="6" t="s">
        <v>288</v>
      </c>
      <c r="P3" s="60" t="s">
        <v>325</v>
      </c>
      <c r="Q3" s="6" t="s">
        <v>5</v>
      </c>
      <c r="R3" s="6" t="s">
        <v>6</v>
      </c>
      <c r="S3" s="6" t="s">
        <v>7</v>
      </c>
      <c r="T3" s="6" t="s">
        <v>284</v>
      </c>
      <c r="U3" s="6" t="s">
        <v>8</v>
      </c>
      <c r="V3" s="6" t="s">
        <v>285</v>
      </c>
      <c r="W3" s="6" t="s">
        <v>9</v>
      </c>
      <c r="X3" s="6" t="s">
        <v>286</v>
      </c>
      <c r="Y3" s="6" t="s">
        <v>10</v>
      </c>
      <c r="Z3" s="6" t="s">
        <v>287</v>
      </c>
    </row>
    <row r="4" spans="1:27" ht="15" customHeight="1" outlineLevel="1" thickTop="1" x14ac:dyDescent="0.25">
      <c r="A4" s="7"/>
      <c r="B4" s="7"/>
      <c r="C4" s="34"/>
      <c r="D4" s="34"/>
      <c r="E4" s="1"/>
      <c r="F4" s="1"/>
      <c r="G4" s="27"/>
      <c r="H4" s="27"/>
      <c r="I4" s="27"/>
      <c r="J4" s="69" t="s">
        <v>11</v>
      </c>
      <c r="K4" s="8" t="s">
        <v>12</v>
      </c>
      <c r="L4" s="8"/>
      <c r="M4" s="9"/>
      <c r="N4" s="9"/>
      <c r="O4" s="9"/>
      <c r="P4" s="61"/>
      <c r="Q4" s="9"/>
      <c r="R4" s="9"/>
      <c r="S4" s="9"/>
      <c r="T4" s="9"/>
      <c r="U4" s="9"/>
      <c r="V4" s="9"/>
      <c r="W4" s="9"/>
      <c r="X4" s="9"/>
      <c r="Y4" s="9"/>
      <c r="Z4" s="152"/>
    </row>
    <row r="5" spans="1:27" ht="15" customHeight="1" outlineLevel="1" x14ac:dyDescent="0.25">
      <c r="A5" s="2" t="s">
        <v>13</v>
      </c>
      <c r="B5" s="2" t="s">
        <v>292</v>
      </c>
      <c r="C5" s="31" t="s">
        <v>16</v>
      </c>
      <c r="D5" s="31" t="s">
        <v>17</v>
      </c>
      <c r="E5" s="70">
        <v>37645</v>
      </c>
      <c r="F5" s="70">
        <v>37973</v>
      </c>
      <c r="G5" s="113" t="s">
        <v>14</v>
      </c>
      <c r="H5" s="113">
        <v>39111</v>
      </c>
      <c r="I5" s="114">
        <v>22997</v>
      </c>
      <c r="J5" s="31">
        <v>120030590</v>
      </c>
      <c r="K5" s="3" t="s">
        <v>416</v>
      </c>
      <c r="L5" s="10" t="s">
        <v>15</v>
      </c>
      <c r="M5" s="9">
        <v>4</v>
      </c>
      <c r="N5" s="9">
        <v>1</v>
      </c>
      <c r="O5" s="9">
        <v>1</v>
      </c>
      <c r="P5" s="61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</row>
    <row r="6" spans="1:27" ht="15" customHeight="1" outlineLevel="1" collapsed="1" x14ac:dyDescent="0.25">
      <c r="A6" s="2" t="s">
        <v>13</v>
      </c>
      <c r="B6" s="2" t="s">
        <v>292</v>
      </c>
      <c r="C6" s="31" t="s">
        <v>20</v>
      </c>
      <c r="D6" s="31" t="s">
        <v>21</v>
      </c>
      <c r="E6" s="70">
        <v>38239</v>
      </c>
      <c r="F6" s="70">
        <v>38635</v>
      </c>
      <c r="G6" s="113" t="s">
        <v>14</v>
      </c>
      <c r="H6" s="113">
        <v>39731</v>
      </c>
      <c r="I6" s="114">
        <v>23438</v>
      </c>
      <c r="J6" s="31">
        <v>120050340</v>
      </c>
      <c r="K6" s="3" t="s">
        <v>22</v>
      </c>
      <c r="L6" s="10" t="s">
        <v>15</v>
      </c>
      <c r="M6" s="9">
        <v>3</v>
      </c>
      <c r="N6" s="9">
        <v>1</v>
      </c>
      <c r="O6" s="9">
        <v>1</v>
      </c>
      <c r="P6" s="61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</row>
    <row r="7" spans="1:27" ht="15" customHeight="1" outlineLevel="1" collapsed="1" x14ac:dyDescent="0.25">
      <c r="A7" s="2" t="s">
        <v>13</v>
      </c>
      <c r="B7" s="2" t="s">
        <v>292</v>
      </c>
      <c r="C7" s="31" t="s">
        <v>16</v>
      </c>
      <c r="D7" s="31" t="s">
        <v>17</v>
      </c>
      <c r="E7" s="70">
        <v>38267</v>
      </c>
      <c r="F7" s="70">
        <v>38519</v>
      </c>
      <c r="G7" s="113" t="s">
        <v>14</v>
      </c>
      <c r="H7" s="113">
        <v>39687</v>
      </c>
      <c r="I7" s="114">
        <v>23885</v>
      </c>
      <c r="J7" s="31">
        <v>120050440</v>
      </c>
      <c r="K7" s="3" t="s">
        <v>23</v>
      </c>
      <c r="L7" s="10" t="s">
        <v>15</v>
      </c>
      <c r="M7" s="9">
        <v>2</v>
      </c>
      <c r="N7" s="9">
        <v>2</v>
      </c>
      <c r="O7" s="9">
        <v>2</v>
      </c>
      <c r="P7" s="61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</row>
    <row r="8" spans="1:27" ht="15" customHeight="1" outlineLevel="1" collapsed="1" x14ac:dyDescent="0.25">
      <c r="A8" s="2" t="s">
        <v>13</v>
      </c>
      <c r="B8" s="2" t="s">
        <v>289</v>
      </c>
      <c r="C8" s="31" t="s">
        <v>25</v>
      </c>
      <c r="D8" s="31" t="s">
        <v>26</v>
      </c>
      <c r="E8" s="70">
        <v>42012</v>
      </c>
      <c r="F8" s="70">
        <v>42621</v>
      </c>
      <c r="G8" s="71">
        <v>45921</v>
      </c>
      <c r="H8" s="71">
        <v>45220</v>
      </c>
      <c r="I8" s="72"/>
      <c r="J8" s="31">
        <v>120150140</v>
      </c>
      <c r="K8" s="3" t="s">
        <v>338</v>
      </c>
      <c r="L8" s="10" t="s">
        <v>15</v>
      </c>
      <c r="M8" s="9">
        <v>1</v>
      </c>
      <c r="N8" s="9">
        <v>1</v>
      </c>
      <c r="O8" s="9">
        <v>1</v>
      </c>
      <c r="P8" s="61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30"/>
    </row>
    <row r="9" spans="1:27" ht="15" customHeight="1" outlineLevel="1" collapsed="1" x14ac:dyDescent="0.25">
      <c r="A9" s="2" t="s">
        <v>13</v>
      </c>
      <c r="B9" s="2" t="s">
        <v>289</v>
      </c>
      <c r="C9" s="31" t="s">
        <v>25</v>
      </c>
      <c r="D9" s="31" t="s">
        <v>26</v>
      </c>
      <c r="E9" s="70">
        <v>42389</v>
      </c>
      <c r="F9" s="70">
        <v>42621</v>
      </c>
      <c r="G9" s="71">
        <v>45921</v>
      </c>
      <c r="H9" s="71">
        <v>45220</v>
      </c>
      <c r="I9" s="72"/>
      <c r="J9" s="31">
        <v>120160100</v>
      </c>
      <c r="K9" s="3" t="s">
        <v>339</v>
      </c>
      <c r="L9" s="10" t="s">
        <v>15</v>
      </c>
      <c r="M9" s="9">
        <v>5</v>
      </c>
      <c r="N9" s="9">
        <v>2</v>
      </c>
      <c r="O9" s="9">
        <v>2</v>
      </c>
      <c r="P9" s="61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30"/>
    </row>
    <row r="10" spans="1:27" ht="15" customHeight="1" outlineLevel="1" collapsed="1" x14ac:dyDescent="0.25">
      <c r="A10" s="2" t="s">
        <v>13</v>
      </c>
      <c r="B10" s="2" t="s">
        <v>292</v>
      </c>
      <c r="C10" s="31" t="s">
        <v>16</v>
      </c>
      <c r="D10" s="31" t="s">
        <v>17</v>
      </c>
      <c r="E10" s="70">
        <v>44039</v>
      </c>
      <c r="F10" s="70">
        <v>44378</v>
      </c>
      <c r="G10" s="70">
        <v>46223</v>
      </c>
      <c r="H10" s="70">
        <v>45524</v>
      </c>
      <c r="I10" s="27"/>
      <c r="J10" s="31">
        <v>120200180</v>
      </c>
      <c r="K10" s="19" t="s">
        <v>475</v>
      </c>
      <c r="L10" s="10" t="s">
        <v>15</v>
      </c>
      <c r="M10" s="9">
        <v>9</v>
      </c>
      <c r="N10" s="9">
        <v>5</v>
      </c>
      <c r="O10" s="9">
        <v>5</v>
      </c>
      <c r="P10" s="61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</row>
    <row r="11" spans="1:27" ht="15" customHeight="1" outlineLevel="1" collapsed="1" x14ac:dyDescent="0.25">
      <c r="A11" s="2" t="s">
        <v>13</v>
      </c>
      <c r="B11" s="2" t="s">
        <v>292</v>
      </c>
      <c r="C11" s="31" t="s">
        <v>18</v>
      </c>
      <c r="D11" s="31" t="s">
        <v>19</v>
      </c>
      <c r="E11" s="70">
        <v>43823</v>
      </c>
      <c r="F11" s="70">
        <v>44406</v>
      </c>
      <c r="G11" s="86">
        <v>46245</v>
      </c>
      <c r="H11" s="70">
        <v>45544</v>
      </c>
      <c r="I11" s="27"/>
      <c r="J11" s="31">
        <v>620190140</v>
      </c>
      <c r="K11" s="19" t="s">
        <v>474</v>
      </c>
      <c r="L11" s="10" t="s">
        <v>15</v>
      </c>
      <c r="M11" s="9">
        <v>2</v>
      </c>
      <c r="N11" s="9">
        <v>1</v>
      </c>
      <c r="O11" s="9">
        <v>1</v>
      </c>
      <c r="P11" s="61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</row>
    <row r="12" spans="1:27" ht="15" customHeight="1" outlineLevel="1" collapsed="1" x14ac:dyDescent="0.25">
      <c r="A12" s="2" t="s">
        <v>13</v>
      </c>
      <c r="B12" s="2" t="s">
        <v>292</v>
      </c>
      <c r="C12" s="31" t="s">
        <v>27</v>
      </c>
      <c r="D12" s="31" t="s">
        <v>28</v>
      </c>
      <c r="E12" s="70">
        <v>44431</v>
      </c>
      <c r="F12" s="71">
        <v>44684</v>
      </c>
      <c r="G12" s="86">
        <v>46540</v>
      </c>
      <c r="H12" s="86">
        <v>45811</v>
      </c>
      <c r="I12" s="87"/>
      <c r="J12" s="73">
        <v>620210180</v>
      </c>
      <c r="K12" s="19" t="s">
        <v>517</v>
      </c>
      <c r="L12" s="10" t="s">
        <v>15</v>
      </c>
      <c r="M12" s="9">
        <v>3</v>
      </c>
      <c r="N12" s="9">
        <v>2</v>
      </c>
      <c r="O12" s="9">
        <v>2</v>
      </c>
      <c r="P12" s="61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</row>
    <row r="13" spans="1:27" ht="15" customHeight="1" outlineLevel="1" collapsed="1" x14ac:dyDescent="0.25">
      <c r="A13" s="2" t="s">
        <v>13</v>
      </c>
      <c r="B13" s="2" t="s">
        <v>292</v>
      </c>
      <c r="C13" s="31" t="s">
        <v>18</v>
      </c>
      <c r="D13" s="31" t="s">
        <v>19</v>
      </c>
      <c r="E13" s="70">
        <v>44685</v>
      </c>
      <c r="F13" s="71">
        <v>44903</v>
      </c>
      <c r="G13" s="86">
        <v>46743</v>
      </c>
      <c r="H13" s="86">
        <v>46013</v>
      </c>
      <c r="I13" s="87"/>
      <c r="J13" s="31">
        <v>620220060</v>
      </c>
      <c r="K13" s="3" t="s">
        <v>549</v>
      </c>
      <c r="L13" s="10" t="s">
        <v>15</v>
      </c>
      <c r="M13" s="9">
        <v>1</v>
      </c>
      <c r="N13" s="9">
        <v>1</v>
      </c>
      <c r="O13" s="9">
        <v>1</v>
      </c>
      <c r="P13" s="61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</row>
    <row r="14" spans="1:27" ht="15" customHeight="1" outlineLevel="1" collapsed="1" x14ac:dyDescent="0.25">
      <c r="A14" s="2" t="s">
        <v>13</v>
      </c>
      <c r="B14" s="2" t="s">
        <v>292</v>
      </c>
      <c r="C14" s="31" t="s">
        <v>489</v>
      </c>
      <c r="D14" s="31" t="s">
        <v>490</v>
      </c>
      <c r="E14" s="70">
        <v>45295</v>
      </c>
      <c r="F14" s="70">
        <v>45246</v>
      </c>
      <c r="G14" s="70">
        <v>47145</v>
      </c>
      <c r="H14" s="86">
        <v>46414</v>
      </c>
      <c r="I14" s="87"/>
      <c r="J14" s="73">
        <v>620230130</v>
      </c>
      <c r="K14" s="19" t="s">
        <v>646</v>
      </c>
      <c r="L14" s="10" t="s">
        <v>15</v>
      </c>
      <c r="M14" s="9">
        <v>1</v>
      </c>
      <c r="N14" s="9">
        <v>1</v>
      </c>
      <c r="O14" s="9">
        <v>1</v>
      </c>
      <c r="P14" s="61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</row>
    <row r="15" spans="1:27" ht="15" customHeight="1" outlineLevel="1" collapsed="1" x14ac:dyDescent="0.25">
      <c r="A15" s="2" t="s">
        <v>13</v>
      </c>
      <c r="B15" s="2" t="s">
        <v>292</v>
      </c>
      <c r="C15" s="31" t="s">
        <v>722</v>
      </c>
      <c r="D15" s="31" t="s">
        <v>723</v>
      </c>
      <c r="E15" s="115">
        <v>45273</v>
      </c>
      <c r="F15" s="115">
        <v>45582</v>
      </c>
      <c r="G15" s="115">
        <v>47457</v>
      </c>
      <c r="H15" s="86">
        <v>46726</v>
      </c>
      <c r="I15" s="19"/>
      <c r="J15" s="31">
        <v>620240080</v>
      </c>
      <c r="K15" s="24" t="s">
        <v>724</v>
      </c>
      <c r="L15" s="10" t="s">
        <v>15</v>
      </c>
      <c r="M15" s="26">
        <v>1</v>
      </c>
      <c r="N15" s="26">
        <v>1</v>
      </c>
      <c r="O15" s="26">
        <v>1</v>
      </c>
      <c r="P15" s="74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</row>
    <row r="16" spans="1:27" ht="15" customHeight="1" x14ac:dyDescent="0.25">
      <c r="A16" s="7"/>
      <c r="B16" s="7"/>
      <c r="C16" s="31"/>
      <c r="D16" s="31"/>
      <c r="E16" s="17"/>
      <c r="F16" s="17"/>
      <c r="G16" s="27"/>
      <c r="H16" s="27"/>
      <c r="I16" s="27"/>
      <c r="J16" s="34"/>
      <c r="K16" s="11" t="s">
        <v>13</v>
      </c>
      <c r="L16" s="11">
        <f>COUNTA(L5:L15)</f>
        <v>11</v>
      </c>
      <c r="M16" s="12">
        <f t="shared" ref="M16:Z16" si="0">SUM(M5:M15)</f>
        <v>32</v>
      </c>
      <c r="N16" s="12">
        <f t="shared" si="0"/>
        <v>18</v>
      </c>
      <c r="O16" s="12">
        <f t="shared" si="0"/>
        <v>18</v>
      </c>
      <c r="P16" s="62">
        <f t="shared" si="0"/>
        <v>0</v>
      </c>
      <c r="Q16" s="12">
        <f t="shared" si="0"/>
        <v>0</v>
      </c>
      <c r="R16" s="12">
        <f t="shared" si="0"/>
        <v>0</v>
      </c>
      <c r="S16" s="12">
        <f t="shared" si="0"/>
        <v>0</v>
      </c>
      <c r="T16" s="12">
        <f t="shared" si="0"/>
        <v>0</v>
      </c>
      <c r="U16" s="12">
        <f t="shared" si="0"/>
        <v>0</v>
      </c>
      <c r="V16" s="12">
        <f t="shared" si="0"/>
        <v>0</v>
      </c>
      <c r="W16" s="12">
        <f t="shared" si="0"/>
        <v>0</v>
      </c>
      <c r="X16" s="12">
        <f t="shared" si="0"/>
        <v>0</v>
      </c>
      <c r="Y16" s="12">
        <f t="shared" si="0"/>
        <v>0</v>
      </c>
      <c r="Z16" s="12">
        <f t="shared" si="0"/>
        <v>0</v>
      </c>
    </row>
    <row r="17" spans="1:26" ht="15" customHeight="1" x14ac:dyDescent="0.25">
      <c r="A17" s="75"/>
      <c r="B17" s="75"/>
      <c r="C17" s="76"/>
      <c r="D17" s="76"/>
      <c r="E17" s="77"/>
      <c r="F17" s="77"/>
      <c r="G17" s="77"/>
      <c r="H17" s="77"/>
      <c r="I17" s="77"/>
      <c r="J17" s="78"/>
      <c r="K17" s="79"/>
      <c r="L17" s="79"/>
      <c r="M17" s="80"/>
      <c r="N17" s="80"/>
      <c r="O17" s="80"/>
      <c r="P17" s="81"/>
      <c r="Q17" s="80"/>
      <c r="R17" s="80"/>
      <c r="S17" s="80"/>
      <c r="T17" s="80"/>
      <c r="U17" s="80"/>
      <c r="V17" s="80"/>
      <c r="W17" s="80"/>
      <c r="X17" s="80"/>
      <c r="Y17" s="80"/>
      <c r="Z17" s="152"/>
    </row>
    <row r="18" spans="1:26" ht="15" customHeight="1" outlineLevel="1" x14ac:dyDescent="0.25">
      <c r="A18" s="7"/>
      <c r="B18" s="7"/>
      <c r="C18" s="31"/>
      <c r="D18" s="31"/>
      <c r="E18" s="17"/>
      <c r="F18" s="17"/>
      <c r="G18" s="27"/>
      <c r="H18" s="27"/>
      <c r="I18" s="27"/>
      <c r="J18" s="82" t="s">
        <v>11</v>
      </c>
      <c r="K18" s="8" t="s">
        <v>12</v>
      </c>
      <c r="L18" s="8"/>
      <c r="M18" s="9"/>
      <c r="N18" s="9"/>
      <c r="O18" s="9"/>
      <c r="P18" s="61"/>
      <c r="Q18" s="9"/>
      <c r="R18" s="9"/>
      <c r="S18" s="9"/>
      <c r="T18" s="9"/>
      <c r="U18" s="9"/>
      <c r="V18" s="9"/>
      <c r="W18" s="9"/>
      <c r="X18" s="9"/>
      <c r="Y18" s="9"/>
      <c r="Z18" s="152"/>
    </row>
    <row r="19" spans="1:26" ht="15" customHeight="1" outlineLevel="1" x14ac:dyDescent="0.25">
      <c r="A19" s="2" t="s">
        <v>30</v>
      </c>
      <c r="B19" s="2" t="s">
        <v>30</v>
      </c>
      <c r="C19" s="31" t="s">
        <v>31</v>
      </c>
      <c r="D19" s="31" t="s">
        <v>32</v>
      </c>
      <c r="E19" s="70">
        <v>38068</v>
      </c>
      <c r="F19" s="71">
        <v>38253</v>
      </c>
      <c r="G19" s="113" t="s">
        <v>14</v>
      </c>
      <c r="H19" s="86">
        <v>39426</v>
      </c>
      <c r="I19" s="87">
        <v>23156</v>
      </c>
      <c r="J19" s="73">
        <v>120040720</v>
      </c>
      <c r="K19" s="24" t="s">
        <v>666</v>
      </c>
      <c r="L19" s="10" t="s">
        <v>15</v>
      </c>
      <c r="M19" s="153">
        <v>3</v>
      </c>
      <c r="N19" s="153">
        <v>1</v>
      </c>
      <c r="O19" s="153">
        <v>1</v>
      </c>
      <c r="P19" s="154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</row>
    <row r="20" spans="1:26" ht="15" customHeight="1" outlineLevel="1" collapsed="1" x14ac:dyDescent="0.25">
      <c r="A20" s="24" t="s">
        <v>30</v>
      </c>
      <c r="B20" s="24" t="s">
        <v>30</v>
      </c>
      <c r="C20" s="73" t="s">
        <v>31</v>
      </c>
      <c r="D20" s="73" t="s">
        <v>32</v>
      </c>
      <c r="E20" s="83">
        <v>43873</v>
      </c>
      <c r="F20" s="71">
        <v>44084</v>
      </c>
      <c r="G20" s="116">
        <v>45923</v>
      </c>
      <c r="H20" s="116">
        <v>45222</v>
      </c>
      <c r="I20" s="117"/>
      <c r="J20" s="31">
        <v>120200150</v>
      </c>
      <c r="K20" s="19" t="s">
        <v>431</v>
      </c>
      <c r="L20" s="10" t="s">
        <v>15</v>
      </c>
      <c r="M20" s="9">
        <v>10</v>
      </c>
      <c r="N20" s="9">
        <v>10</v>
      </c>
      <c r="O20" s="9">
        <v>10</v>
      </c>
      <c r="P20" s="61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</row>
    <row r="21" spans="1:26" ht="15" customHeight="1" x14ac:dyDescent="0.25">
      <c r="A21" s="7"/>
      <c r="B21" s="7"/>
      <c r="C21" s="31"/>
      <c r="D21" s="31"/>
      <c r="E21" s="17"/>
      <c r="F21" s="17"/>
      <c r="G21" s="27"/>
      <c r="H21" s="27"/>
      <c r="I21" s="27"/>
      <c r="J21" s="34"/>
      <c r="K21" s="11" t="s">
        <v>30</v>
      </c>
      <c r="L21" s="11">
        <f>COUNTA(L19:L20)</f>
        <v>2</v>
      </c>
      <c r="M21" s="12">
        <f t="shared" ref="M21:Z21" si="1">SUM(M19:M20)</f>
        <v>13</v>
      </c>
      <c r="N21" s="12">
        <f t="shared" si="1"/>
        <v>11</v>
      </c>
      <c r="O21" s="12">
        <f t="shared" si="1"/>
        <v>11</v>
      </c>
      <c r="P21" s="6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2">
        <f t="shared" si="1"/>
        <v>0</v>
      </c>
    </row>
    <row r="22" spans="1:26" ht="15" customHeight="1" x14ac:dyDescent="0.25">
      <c r="A22" s="7"/>
      <c r="B22" s="7"/>
      <c r="C22" s="31"/>
      <c r="D22" s="31"/>
      <c r="E22" s="17"/>
      <c r="F22" s="17"/>
      <c r="G22" s="27"/>
      <c r="H22" s="27"/>
      <c r="I22" s="27"/>
      <c r="J22" s="34"/>
      <c r="K22" s="11"/>
      <c r="L22" s="11"/>
      <c r="M22" s="12"/>
      <c r="N22" s="12"/>
      <c r="O22" s="12"/>
      <c r="P22" s="6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" customHeight="1" outlineLevel="1" x14ac:dyDescent="0.25">
      <c r="A23" s="7"/>
      <c r="B23" s="7"/>
      <c r="C23" s="31"/>
      <c r="D23" s="31"/>
      <c r="E23" s="17"/>
      <c r="F23" s="17"/>
      <c r="G23" s="27"/>
      <c r="H23" s="27"/>
      <c r="I23" s="27"/>
      <c r="J23" s="69" t="s">
        <v>11</v>
      </c>
      <c r="K23" s="8" t="s">
        <v>12</v>
      </c>
      <c r="L23" s="14"/>
      <c r="M23" s="9"/>
      <c r="N23" s="9"/>
      <c r="O23" s="9"/>
      <c r="P23" s="61"/>
      <c r="Q23" s="9"/>
      <c r="R23" s="9"/>
      <c r="S23" s="9"/>
      <c r="T23" s="9"/>
      <c r="U23" s="9"/>
      <c r="V23" s="9"/>
      <c r="W23" s="9"/>
      <c r="X23" s="9"/>
      <c r="Y23" s="9"/>
      <c r="Z23" s="152"/>
    </row>
    <row r="24" spans="1:26" s="35" customFormat="1" ht="15" customHeight="1" outlineLevel="1" x14ac:dyDescent="0.25">
      <c r="A24" s="2" t="s">
        <v>40</v>
      </c>
      <c r="B24" s="2" t="s">
        <v>40</v>
      </c>
      <c r="C24" s="31" t="s">
        <v>707</v>
      </c>
      <c r="D24" s="31" t="s">
        <v>708</v>
      </c>
      <c r="E24" s="70">
        <v>45259</v>
      </c>
      <c r="F24" s="71">
        <v>45491</v>
      </c>
      <c r="G24" s="86">
        <v>47359</v>
      </c>
      <c r="H24" s="86">
        <v>46628</v>
      </c>
      <c r="I24" s="86"/>
      <c r="J24" s="73" t="s">
        <v>706</v>
      </c>
      <c r="K24" s="3" t="s">
        <v>705</v>
      </c>
      <c r="L24" s="26" t="s">
        <v>33</v>
      </c>
      <c r="M24" s="9">
        <v>118</v>
      </c>
      <c r="N24" s="9">
        <v>118</v>
      </c>
      <c r="O24" s="9">
        <v>0</v>
      </c>
      <c r="P24" s="61">
        <v>118</v>
      </c>
      <c r="Q24" s="84">
        <v>224274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9">
        <v>0</v>
      </c>
      <c r="X24" s="9">
        <v>0</v>
      </c>
      <c r="Y24" s="9">
        <v>0</v>
      </c>
      <c r="Z24" s="9">
        <v>0</v>
      </c>
    </row>
    <row r="25" spans="1:26" ht="15" customHeight="1" outlineLevel="1" x14ac:dyDescent="0.25">
      <c r="A25" s="2" t="s">
        <v>40</v>
      </c>
      <c r="B25" s="2" t="s">
        <v>40</v>
      </c>
      <c r="C25" s="31" t="s">
        <v>43</v>
      </c>
      <c r="D25" s="31" t="s">
        <v>44</v>
      </c>
      <c r="E25" s="70">
        <v>37684</v>
      </c>
      <c r="F25" s="71">
        <v>37791</v>
      </c>
      <c r="G25" s="118" t="s">
        <v>14</v>
      </c>
      <c r="H25" s="119">
        <v>38951</v>
      </c>
      <c r="I25" s="120">
        <v>22773</v>
      </c>
      <c r="J25" s="31">
        <v>120030660</v>
      </c>
      <c r="K25" s="3" t="s">
        <v>45</v>
      </c>
      <c r="L25" s="10" t="s">
        <v>15</v>
      </c>
      <c r="M25" s="9">
        <v>2</v>
      </c>
      <c r="N25" s="9">
        <v>1</v>
      </c>
      <c r="O25" s="9">
        <v>1</v>
      </c>
      <c r="P25" s="61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</row>
    <row r="26" spans="1:26" s="35" customFormat="1" ht="15" customHeight="1" outlineLevel="1" x14ac:dyDescent="0.25">
      <c r="A26" s="2" t="s">
        <v>40</v>
      </c>
      <c r="B26" s="2" t="s">
        <v>40</v>
      </c>
      <c r="C26" s="31">
        <v>660</v>
      </c>
      <c r="D26" s="31" t="s">
        <v>319</v>
      </c>
      <c r="E26" s="70">
        <v>41710</v>
      </c>
      <c r="F26" s="70">
        <v>42047</v>
      </c>
      <c r="G26" s="70">
        <v>46097</v>
      </c>
      <c r="H26" s="70">
        <v>45398</v>
      </c>
      <c r="I26" s="27"/>
      <c r="J26" s="31">
        <v>120140160</v>
      </c>
      <c r="K26" s="3" t="s">
        <v>318</v>
      </c>
      <c r="L26" s="10" t="s">
        <v>15</v>
      </c>
      <c r="M26" s="23">
        <v>3</v>
      </c>
      <c r="N26" s="23">
        <v>1</v>
      </c>
      <c r="O26" s="23">
        <v>1</v>
      </c>
      <c r="P26" s="67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</row>
    <row r="27" spans="1:26" ht="15" customHeight="1" outlineLevel="1" x14ac:dyDescent="0.25">
      <c r="A27" s="2" t="s">
        <v>40</v>
      </c>
      <c r="B27" s="2" t="s">
        <v>40</v>
      </c>
      <c r="C27" s="31" t="s">
        <v>41</v>
      </c>
      <c r="D27" s="31" t="s">
        <v>42</v>
      </c>
      <c r="E27" s="70">
        <v>43130</v>
      </c>
      <c r="F27" s="70">
        <v>43356</v>
      </c>
      <c r="G27" s="70">
        <v>45921</v>
      </c>
      <c r="H27" s="70">
        <v>45220</v>
      </c>
      <c r="I27" s="27"/>
      <c r="J27" s="31">
        <v>120180050</v>
      </c>
      <c r="K27" s="3" t="s">
        <v>392</v>
      </c>
      <c r="L27" s="10" t="s">
        <v>15</v>
      </c>
      <c r="M27" s="9">
        <v>7</v>
      </c>
      <c r="N27" s="9">
        <v>7</v>
      </c>
      <c r="O27" s="9">
        <v>7</v>
      </c>
      <c r="P27" s="61">
        <v>0</v>
      </c>
      <c r="Q27" s="84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9">
        <v>0</v>
      </c>
      <c r="X27" s="9">
        <v>0</v>
      </c>
      <c r="Y27" s="9">
        <v>0</v>
      </c>
      <c r="Z27" s="9">
        <v>0</v>
      </c>
    </row>
    <row r="28" spans="1:26" ht="15" customHeight="1" outlineLevel="1" x14ac:dyDescent="0.25">
      <c r="A28" s="2" t="s">
        <v>40</v>
      </c>
      <c r="B28" s="2" t="s">
        <v>40</v>
      </c>
      <c r="C28" s="31" t="s">
        <v>612</v>
      </c>
      <c r="D28" s="31" t="s">
        <v>613</v>
      </c>
      <c r="E28" s="70">
        <v>45176</v>
      </c>
      <c r="F28" s="71">
        <v>45127</v>
      </c>
      <c r="G28" s="86">
        <v>46993</v>
      </c>
      <c r="H28" s="86">
        <v>46262</v>
      </c>
      <c r="I28" s="87"/>
      <c r="J28" s="73">
        <v>120230040</v>
      </c>
      <c r="K28" s="3" t="s">
        <v>611</v>
      </c>
      <c r="L28" s="10" t="s">
        <v>29</v>
      </c>
      <c r="M28" s="9">
        <v>0</v>
      </c>
      <c r="N28" s="9">
        <v>0</v>
      </c>
      <c r="O28" s="9">
        <v>0</v>
      </c>
      <c r="P28" s="61">
        <v>0</v>
      </c>
      <c r="Q28" s="84">
        <v>39000</v>
      </c>
      <c r="R28" s="85">
        <v>11000</v>
      </c>
      <c r="S28" s="85">
        <v>0</v>
      </c>
      <c r="T28" s="85">
        <v>0</v>
      </c>
      <c r="U28" s="85">
        <v>0</v>
      </c>
      <c r="V28" s="85">
        <v>0</v>
      </c>
      <c r="W28" s="9">
        <v>0</v>
      </c>
      <c r="X28" s="9">
        <v>0</v>
      </c>
      <c r="Y28" s="9">
        <v>49</v>
      </c>
      <c r="Z28" s="9">
        <v>11000</v>
      </c>
    </row>
    <row r="29" spans="1:26" ht="15" customHeight="1" outlineLevel="1" x14ac:dyDescent="0.25">
      <c r="A29" s="2" t="s">
        <v>40</v>
      </c>
      <c r="B29" s="2" t="s">
        <v>40</v>
      </c>
      <c r="C29" s="31" t="s">
        <v>679</v>
      </c>
      <c r="D29" s="31" t="s">
        <v>680</v>
      </c>
      <c r="E29" s="70">
        <v>45223</v>
      </c>
      <c r="F29" s="71">
        <v>45330</v>
      </c>
      <c r="G29" s="86">
        <v>47215</v>
      </c>
      <c r="H29" s="86">
        <v>46484</v>
      </c>
      <c r="I29" s="86"/>
      <c r="J29" s="104" t="s">
        <v>677</v>
      </c>
      <c r="K29" s="24" t="s">
        <v>678</v>
      </c>
      <c r="L29" s="10" t="s">
        <v>29</v>
      </c>
      <c r="M29" s="9">
        <v>0</v>
      </c>
      <c r="N29" s="9">
        <v>0</v>
      </c>
      <c r="O29" s="9">
        <v>0</v>
      </c>
      <c r="P29" s="61">
        <v>0</v>
      </c>
      <c r="Q29" s="84">
        <v>705000</v>
      </c>
      <c r="R29" s="85">
        <v>705000</v>
      </c>
      <c r="S29" s="85">
        <v>0</v>
      </c>
      <c r="T29" s="85">
        <v>0</v>
      </c>
      <c r="U29" s="85">
        <v>13</v>
      </c>
      <c r="V29" s="85">
        <v>5000</v>
      </c>
      <c r="W29" s="9">
        <v>0</v>
      </c>
      <c r="X29" s="9">
        <v>0</v>
      </c>
      <c r="Y29" s="9">
        <v>5</v>
      </c>
      <c r="Z29" s="9">
        <v>700000</v>
      </c>
    </row>
    <row r="30" spans="1:26" ht="15" customHeight="1" outlineLevel="1" x14ac:dyDescent="0.25">
      <c r="A30" s="2" t="s">
        <v>40</v>
      </c>
      <c r="B30" s="2" t="s">
        <v>40</v>
      </c>
      <c r="C30" s="31" t="s">
        <v>389</v>
      </c>
      <c r="D30" s="31" t="s">
        <v>390</v>
      </c>
      <c r="E30" s="70">
        <v>39273</v>
      </c>
      <c r="F30" s="70">
        <v>43279</v>
      </c>
      <c r="G30" s="70">
        <v>45853</v>
      </c>
      <c r="H30" s="70">
        <v>45153</v>
      </c>
      <c r="I30" s="27"/>
      <c r="J30" s="31">
        <v>620170070</v>
      </c>
      <c r="K30" s="3" t="s">
        <v>387</v>
      </c>
      <c r="L30" s="10" t="s">
        <v>15</v>
      </c>
      <c r="M30" s="9">
        <v>3</v>
      </c>
      <c r="N30" s="9">
        <v>2</v>
      </c>
      <c r="O30" s="9">
        <v>2</v>
      </c>
      <c r="P30" s="61">
        <v>0</v>
      </c>
      <c r="Q30" s="84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9">
        <v>0</v>
      </c>
      <c r="X30" s="9">
        <v>0</v>
      </c>
      <c r="Y30" s="9">
        <v>0</v>
      </c>
      <c r="Z30" s="9">
        <v>0</v>
      </c>
    </row>
    <row r="31" spans="1:26" ht="15" customHeight="1" outlineLevel="1" x14ac:dyDescent="0.25">
      <c r="A31" s="2" t="s">
        <v>40</v>
      </c>
      <c r="B31" s="2" t="s">
        <v>40</v>
      </c>
      <c r="C31" s="31" t="s">
        <v>46</v>
      </c>
      <c r="D31" s="31" t="s">
        <v>47</v>
      </c>
      <c r="E31" s="70">
        <v>44223</v>
      </c>
      <c r="F31" s="71">
        <v>44406</v>
      </c>
      <c r="G31" s="86">
        <v>46309</v>
      </c>
      <c r="H31" s="86" t="s">
        <v>14</v>
      </c>
      <c r="I31" s="87"/>
      <c r="J31" s="31">
        <v>620200160</v>
      </c>
      <c r="K31" s="19" t="s">
        <v>491</v>
      </c>
      <c r="L31" s="10" t="s">
        <v>15</v>
      </c>
      <c r="M31" s="9">
        <v>2</v>
      </c>
      <c r="N31" s="9">
        <v>1</v>
      </c>
      <c r="O31" s="9">
        <v>1</v>
      </c>
      <c r="P31" s="61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</row>
    <row r="32" spans="1:26" ht="15" customHeight="1" outlineLevel="1" x14ac:dyDescent="0.25">
      <c r="A32" s="2" t="s">
        <v>40</v>
      </c>
      <c r="B32" s="2" t="s">
        <v>40</v>
      </c>
      <c r="C32" s="31">
        <v>656</v>
      </c>
      <c r="D32" s="31" t="s">
        <v>275</v>
      </c>
      <c r="E32" s="70">
        <v>44139</v>
      </c>
      <c r="F32" s="71">
        <v>44280</v>
      </c>
      <c r="G32" s="86">
        <v>46125</v>
      </c>
      <c r="H32" s="86">
        <v>45425</v>
      </c>
      <c r="I32" s="87"/>
      <c r="J32" s="73">
        <v>620210040</v>
      </c>
      <c r="K32" s="19" t="s">
        <v>455</v>
      </c>
      <c r="L32" s="10" t="s">
        <v>15</v>
      </c>
      <c r="M32" s="9">
        <v>3</v>
      </c>
      <c r="N32" s="9">
        <v>1</v>
      </c>
      <c r="O32" s="9">
        <v>1</v>
      </c>
      <c r="P32" s="61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</row>
    <row r="33" spans="1:26" ht="15" customHeight="1" outlineLevel="1" x14ac:dyDescent="0.25">
      <c r="A33" s="2" t="s">
        <v>40</v>
      </c>
      <c r="B33" s="2" t="s">
        <v>40</v>
      </c>
      <c r="C33" s="31" t="s">
        <v>616</v>
      </c>
      <c r="D33" s="31" t="s">
        <v>617</v>
      </c>
      <c r="E33" s="70">
        <v>44657</v>
      </c>
      <c r="F33" s="71">
        <v>45036</v>
      </c>
      <c r="G33" s="86">
        <v>46914</v>
      </c>
      <c r="H33" s="86">
        <v>46183</v>
      </c>
      <c r="I33" s="87"/>
      <c r="J33" s="73">
        <v>620210080</v>
      </c>
      <c r="K33" s="3" t="s">
        <v>614</v>
      </c>
      <c r="L33" s="10" t="s">
        <v>15</v>
      </c>
      <c r="M33" s="9">
        <v>2</v>
      </c>
      <c r="N33" s="9">
        <v>1</v>
      </c>
      <c r="O33" s="9">
        <v>1</v>
      </c>
      <c r="P33" s="61">
        <v>0</v>
      </c>
      <c r="Q33" s="84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9">
        <v>0</v>
      </c>
      <c r="X33" s="9">
        <v>0</v>
      </c>
      <c r="Y33" s="9">
        <v>0</v>
      </c>
      <c r="Z33" s="9">
        <v>0</v>
      </c>
    </row>
    <row r="34" spans="1:26" ht="15" customHeight="1" outlineLevel="1" x14ac:dyDescent="0.25">
      <c r="A34" s="2" t="s">
        <v>40</v>
      </c>
      <c r="B34" s="2" t="s">
        <v>40</v>
      </c>
      <c r="C34" s="31" t="s">
        <v>375</v>
      </c>
      <c r="D34" s="31" t="s">
        <v>376</v>
      </c>
      <c r="E34" s="70">
        <v>44755</v>
      </c>
      <c r="F34" s="71">
        <v>44838</v>
      </c>
      <c r="G34" s="86">
        <v>46696</v>
      </c>
      <c r="H34" s="86">
        <v>45966</v>
      </c>
      <c r="I34" s="87"/>
      <c r="J34" s="31">
        <v>620220090</v>
      </c>
      <c r="K34" s="19" t="s">
        <v>550</v>
      </c>
      <c r="L34" s="10" t="s">
        <v>15</v>
      </c>
      <c r="M34" s="9">
        <v>3</v>
      </c>
      <c r="N34" s="9">
        <v>1</v>
      </c>
      <c r="O34" s="9">
        <v>1</v>
      </c>
      <c r="P34" s="61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</row>
    <row r="35" spans="1:26" ht="15" customHeight="1" outlineLevel="1" x14ac:dyDescent="0.25">
      <c r="A35" s="2" t="s">
        <v>40</v>
      </c>
      <c r="B35" s="2" t="s">
        <v>40</v>
      </c>
      <c r="C35" s="31" t="s">
        <v>353</v>
      </c>
      <c r="D35" s="31" t="s">
        <v>354</v>
      </c>
      <c r="E35" s="70">
        <v>44901</v>
      </c>
      <c r="F35" s="71">
        <v>45120</v>
      </c>
      <c r="G35" s="86">
        <v>46991</v>
      </c>
      <c r="H35" s="86">
        <v>46260</v>
      </c>
      <c r="I35" s="87"/>
      <c r="J35" s="73">
        <v>620230060</v>
      </c>
      <c r="K35" s="3" t="s">
        <v>615</v>
      </c>
      <c r="L35" s="10" t="s">
        <v>15</v>
      </c>
      <c r="M35" s="9">
        <v>2</v>
      </c>
      <c r="N35" s="9">
        <v>1</v>
      </c>
      <c r="O35" s="9">
        <v>1</v>
      </c>
      <c r="P35" s="61">
        <v>0</v>
      </c>
      <c r="Q35" s="84"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  <c r="W35" s="9">
        <v>0</v>
      </c>
      <c r="X35" s="9">
        <v>0</v>
      </c>
      <c r="Y35" s="9">
        <v>0</v>
      </c>
      <c r="Z35" s="9">
        <v>0</v>
      </c>
    </row>
    <row r="36" spans="1:26" ht="15" customHeight="1" outlineLevel="1" x14ac:dyDescent="0.25">
      <c r="A36" s="24"/>
      <c r="B36" s="24" t="s">
        <v>40</v>
      </c>
      <c r="C36" s="31" t="s">
        <v>742</v>
      </c>
      <c r="D36" s="31" t="s">
        <v>319</v>
      </c>
      <c r="E36" s="70">
        <v>45642</v>
      </c>
      <c r="F36" s="71">
        <v>45575</v>
      </c>
      <c r="G36" s="86">
        <v>47474</v>
      </c>
      <c r="H36" s="86">
        <v>46743</v>
      </c>
      <c r="I36" s="86"/>
      <c r="J36" s="73">
        <v>620240130</v>
      </c>
      <c r="K36" s="3" t="s">
        <v>725</v>
      </c>
      <c r="L36" s="10" t="s">
        <v>15</v>
      </c>
      <c r="M36" s="9">
        <v>2</v>
      </c>
      <c r="N36" s="9">
        <v>2</v>
      </c>
      <c r="O36" s="9">
        <v>2</v>
      </c>
      <c r="P36" s="61">
        <v>0</v>
      </c>
      <c r="Q36" s="84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9">
        <v>0</v>
      </c>
      <c r="X36" s="9">
        <v>0</v>
      </c>
      <c r="Y36" s="9">
        <v>0</v>
      </c>
      <c r="Z36" s="9">
        <v>0</v>
      </c>
    </row>
    <row r="37" spans="1:26" ht="15" customHeight="1" x14ac:dyDescent="0.25">
      <c r="A37" s="7"/>
      <c r="B37" s="7"/>
      <c r="C37" s="31"/>
      <c r="D37" s="31"/>
      <c r="E37" s="17"/>
      <c r="F37" s="17"/>
      <c r="G37" s="27"/>
      <c r="H37" s="27"/>
      <c r="I37" s="27"/>
      <c r="J37" s="34"/>
      <c r="K37" s="11" t="s">
        <v>40</v>
      </c>
      <c r="L37" s="13">
        <f>COUNTA(L24:L36)</f>
        <v>13</v>
      </c>
      <c r="M37" s="12">
        <f t="shared" ref="M37:Z37" si="2">SUM(M24:M36)</f>
        <v>147</v>
      </c>
      <c r="N37" s="12">
        <f t="shared" si="2"/>
        <v>136</v>
      </c>
      <c r="O37" s="12">
        <f t="shared" si="2"/>
        <v>18</v>
      </c>
      <c r="P37" s="62">
        <f t="shared" si="2"/>
        <v>118</v>
      </c>
      <c r="Q37" s="12">
        <f t="shared" si="2"/>
        <v>968274</v>
      </c>
      <c r="R37" s="12">
        <f t="shared" si="2"/>
        <v>716000</v>
      </c>
      <c r="S37" s="12">
        <f t="shared" si="2"/>
        <v>0</v>
      </c>
      <c r="T37" s="12">
        <f t="shared" si="2"/>
        <v>0</v>
      </c>
      <c r="U37" s="12">
        <f t="shared" si="2"/>
        <v>13</v>
      </c>
      <c r="V37" s="12">
        <f t="shared" si="2"/>
        <v>5000</v>
      </c>
      <c r="W37" s="12">
        <f t="shared" si="2"/>
        <v>0</v>
      </c>
      <c r="X37" s="12">
        <f t="shared" si="2"/>
        <v>0</v>
      </c>
      <c r="Y37" s="12">
        <f t="shared" si="2"/>
        <v>54</v>
      </c>
      <c r="Z37" s="12">
        <f t="shared" si="2"/>
        <v>711000</v>
      </c>
    </row>
    <row r="38" spans="1:26" ht="15" customHeight="1" x14ac:dyDescent="0.25">
      <c r="A38" s="7"/>
      <c r="B38" s="7"/>
      <c r="C38" s="31"/>
      <c r="D38" s="31"/>
      <c r="E38" s="17"/>
      <c r="F38" s="17"/>
      <c r="G38" s="27"/>
      <c r="H38" s="27"/>
      <c r="I38" s="27"/>
      <c r="J38" s="34"/>
      <c r="K38" s="11"/>
      <c r="L38" s="13"/>
      <c r="M38" s="12"/>
      <c r="N38" s="12"/>
      <c r="O38" s="12"/>
      <c r="P38" s="6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" customHeight="1" outlineLevel="1" x14ac:dyDescent="0.25">
      <c r="A39" s="7"/>
      <c r="B39" s="7"/>
      <c r="C39" s="31"/>
      <c r="D39" s="31"/>
      <c r="E39" s="17"/>
      <c r="F39" s="17"/>
      <c r="G39" s="27"/>
      <c r="H39" s="27"/>
      <c r="I39" s="27"/>
      <c r="J39" s="69" t="s">
        <v>11</v>
      </c>
      <c r="K39" s="8" t="s">
        <v>12</v>
      </c>
      <c r="L39" s="1"/>
      <c r="M39" s="9"/>
      <c r="N39" s="9"/>
      <c r="O39" s="9"/>
      <c r="P39" s="61"/>
      <c r="Q39" s="9"/>
      <c r="R39" s="9"/>
      <c r="S39" s="9"/>
      <c r="T39" s="9"/>
      <c r="U39" s="9"/>
      <c r="V39" s="9"/>
      <c r="W39" s="9"/>
      <c r="X39" s="9"/>
      <c r="Y39" s="9"/>
      <c r="Z39" s="152"/>
    </row>
    <row r="40" spans="1:26" ht="15" customHeight="1" outlineLevel="1" x14ac:dyDescent="0.25">
      <c r="A40" s="24" t="s">
        <v>362</v>
      </c>
      <c r="B40" s="2" t="s">
        <v>34</v>
      </c>
      <c r="C40" s="31" t="s">
        <v>38</v>
      </c>
      <c r="D40" s="31" t="s">
        <v>39</v>
      </c>
      <c r="E40" s="70">
        <v>43579</v>
      </c>
      <c r="F40" s="71">
        <v>43783</v>
      </c>
      <c r="G40" s="121">
        <v>46371</v>
      </c>
      <c r="H40" s="121">
        <v>44942</v>
      </c>
      <c r="I40" s="122"/>
      <c r="J40" s="88" t="s">
        <v>417</v>
      </c>
      <c r="K40" s="3" t="s">
        <v>418</v>
      </c>
      <c r="L40" s="10" t="s">
        <v>33</v>
      </c>
      <c r="M40" s="9">
        <v>479</v>
      </c>
      <c r="N40" s="9">
        <v>479</v>
      </c>
      <c r="O40" s="9">
        <v>0</v>
      </c>
      <c r="P40" s="61">
        <v>479</v>
      </c>
      <c r="Q40" s="9">
        <v>612842</v>
      </c>
      <c r="R40" s="9">
        <v>20600</v>
      </c>
      <c r="S40" s="9">
        <v>0</v>
      </c>
      <c r="T40" s="9">
        <v>0</v>
      </c>
      <c r="U40" s="9">
        <v>52</v>
      </c>
      <c r="V40" s="9">
        <v>20600</v>
      </c>
      <c r="W40" s="9">
        <v>0</v>
      </c>
      <c r="X40" s="9">
        <v>0</v>
      </c>
      <c r="Y40" s="9">
        <v>0</v>
      </c>
      <c r="Z40" s="9">
        <v>0</v>
      </c>
    </row>
    <row r="41" spans="1:26" ht="15" customHeight="1" outlineLevel="1" x14ac:dyDescent="0.25">
      <c r="A41" s="24" t="s">
        <v>362</v>
      </c>
      <c r="B41" s="2" t="s">
        <v>34</v>
      </c>
      <c r="C41" s="31" t="s">
        <v>38</v>
      </c>
      <c r="D41" s="31" t="s">
        <v>39</v>
      </c>
      <c r="E41" s="70">
        <v>44531</v>
      </c>
      <c r="F41" s="71">
        <v>44651</v>
      </c>
      <c r="G41" s="86">
        <v>46551</v>
      </c>
      <c r="H41" s="86">
        <v>45821</v>
      </c>
      <c r="I41" s="87"/>
      <c r="J41" s="31" t="s">
        <v>567</v>
      </c>
      <c r="K41" s="89" t="s">
        <v>518</v>
      </c>
      <c r="L41" s="10" t="s">
        <v>29</v>
      </c>
      <c r="M41" s="26">
        <v>0</v>
      </c>
      <c r="N41" s="26">
        <v>0</v>
      </c>
      <c r="O41" s="26">
        <v>0</v>
      </c>
      <c r="P41" s="74">
        <v>0</v>
      </c>
      <c r="Q41" s="90">
        <v>305090</v>
      </c>
      <c r="R41" s="91">
        <v>6382</v>
      </c>
      <c r="S41" s="91">
        <v>0</v>
      </c>
      <c r="T41" s="91">
        <v>0</v>
      </c>
      <c r="U41" s="91">
        <v>0</v>
      </c>
      <c r="V41" s="91">
        <v>0</v>
      </c>
      <c r="W41" s="26">
        <v>0</v>
      </c>
      <c r="X41" s="26">
        <v>0</v>
      </c>
      <c r="Y41" s="26">
        <v>18</v>
      </c>
      <c r="Z41" s="26">
        <v>6382</v>
      </c>
    </row>
    <row r="42" spans="1:26" ht="15" customHeight="1" outlineLevel="1" x14ac:dyDescent="0.25">
      <c r="A42" s="24" t="s">
        <v>362</v>
      </c>
      <c r="B42" s="24" t="s">
        <v>34</v>
      </c>
      <c r="C42" s="73">
        <v>637</v>
      </c>
      <c r="D42" s="31" t="s">
        <v>35</v>
      </c>
      <c r="E42" s="70">
        <v>45385</v>
      </c>
      <c r="F42" s="71">
        <v>45561</v>
      </c>
      <c r="G42" s="86">
        <v>47439</v>
      </c>
      <c r="H42" s="86">
        <v>45561</v>
      </c>
      <c r="I42" s="86"/>
      <c r="J42" s="73" t="s">
        <v>726</v>
      </c>
      <c r="K42" s="3" t="s">
        <v>727</v>
      </c>
      <c r="L42" s="110" t="s">
        <v>33</v>
      </c>
      <c r="M42" s="23">
        <v>265</v>
      </c>
      <c r="N42" s="23">
        <v>265</v>
      </c>
      <c r="O42" s="23">
        <v>0</v>
      </c>
      <c r="P42" s="67">
        <v>265</v>
      </c>
      <c r="Q42" s="23">
        <v>18627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</row>
    <row r="43" spans="1:26" ht="15" customHeight="1" outlineLevel="1" x14ac:dyDescent="0.25">
      <c r="A43" s="24" t="s">
        <v>362</v>
      </c>
      <c r="B43" s="2" t="s">
        <v>34</v>
      </c>
      <c r="C43" s="31">
        <v>637</v>
      </c>
      <c r="D43" s="31" t="s">
        <v>35</v>
      </c>
      <c r="E43" s="70">
        <v>44385</v>
      </c>
      <c r="F43" s="71">
        <v>44504</v>
      </c>
      <c r="G43" s="86">
        <v>46403</v>
      </c>
      <c r="H43" s="86">
        <v>45673</v>
      </c>
      <c r="I43" s="87"/>
      <c r="J43" s="31" t="s">
        <v>507</v>
      </c>
      <c r="K43" s="89" t="s">
        <v>492</v>
      </c>
      <c r="L43" s="10" t="s">
        <v>33</v>
      </c>
      <c r="M43" s="26">
        <v>250</v>
      </c>
      <c r="N43" s="26">
        <v>250</v>
      </c>
      <c r="O43" s="26">
        <v>0</v>
      </c>
      <c r="P43" s="74">
        <v>250</v>
      </c>
      <c r="Q43" s="90">
        <v>52070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26">
        <v>0</v>
      </c>
      <c r="X43" s="26">
        <v>0</v>
      </c>
      <c r="Y43" s="26">
        <v>0</v>
      </c>
      <c r="Z43" s="26">
        <v>0</v>
      </c>
    </row>
    <row r="44" spans="1:26" ht="15" customHeight="1" outlineLevel="1" x14ac:dyDescent="0.25">
      <c r="A44" s="24" t="s">
        <v>362</v>
      </c>
      <c r="B44" s="2" t="s">
        <v>34</v>
      </c>
      <c r="C44" s="31" t="s">
        <v>36</v>
      </c>
      <c r="D44" s="31" t="s">
        <v>37</v>
      </c>
      <c r="E44" s="71">
        <v>42342</v>
      </c>
      <c r="F44" s="71">
        <v>42579</v>
      </c>
      <c r="G44" s="71">
        <v>45916</v>
      </c>
      <c r="H44" s="71">
        <v>45946</v>
      </c>
      <c r="I44" s="72"/>
      <c r="J44" s="73">
        <v>120160050</v>
      </c>
      <c r="K44" s="3" t="s">
        <v>335</v>
      </c>
      <c r="L44" s="10" t="s">
        <v>15</v>
      </c>
      <c r="M44" s="23">
        <v>106</v>
      </c>
      <c r="N44" s="23">
        <v>106</v>
      </c>
      <c r="O44" s="23">
        <v>0</v>
      </c>
      <c r="P44" s="67">
        <v>106</v>
      </c>
      <c r="Q44" s="9">
        <v>5793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</row>
    <row r="45" spans="1:26" ht="15" customHeight="1" outlineLevel="1" x14ac:dyDescent="0.25">
      <c r="A45" s="24" t="s">
        <v>362</v>
      </c>
      <c r="B45" s="2" t="s">
        <v>34</v>
      </c>
      <c r="C45" s="31" t="s">
        <v>36</v>
      </c>
      <c r="D45" s="31" t="s">
        <v>37</v>
      </c>
      <c r="E45" s="71">
        <v>42825</v>
      </c>
      <c r="F45" s="71">
        <v>42943</v>
      </c>
      <c r="G45" s="71">
        <v>46131</v>
      </c>
      <c r="H45" s="71">
        <v>45401</v>
      </c>
      <c r="I45" s="72"/>
      <c r="J45" s="73" t="s">
        <v>591</v>
      </c>
      <c r="K45" s="19" t="s">
        <v>352</v>
      </c>
      <c r="L45" s="10" t="s">
        <v>33</v>
      </c>
      <c r="M45" s="23">
        <v>84</v>
      </c>
      <c r="N45" s="23">
        <v>84</v>
      </c>
      <c r="O45" s="23">
        <v>0</v>
      </c>
      <c r="P45" s="67">
        <v>84</v>
      </c>
      <c r="Q45" s="9">
        <v>5000</v>
      </c>
      <c r="R45" s="23">
        <v>5000</v>
      </c>
      <c r="S45" s="23">
        <v>0</v>
      </c>
      <c r="T45" s="23">
        <v>0</v>
      </c>
      <c r="U45" s="23">
        <v>13</v>
      </c>
      <c r="V45" s="23">
        <v>5000</v>
      </c>
      <c r="W45" s="23">
        <v>0</v>
      </c>
      <c r="X45" s="23">
        <v>0</v>
      </c>
      <c r="Y45" s="23">
        <v>0</v>
      </c>
      <c r="Z45" s="23">
        <v>0</v>
      </c>
    </row>
    <row r="46" spans="1:26" ht="15" customHeight="1" outlineLevel="1" x14ac:dyDescent="0.25">
      <c r="A46" s="24" t="s">
        <v>362</v>
      </c>
      <c r="B46" s="2" t="s">
        <v>34</v>
      </c>
      <c r="C46" s="31" t="s">
        <v>36</v>
      </c>
      <c r="D46" s="31" t="s">
        <v>37</v>
      </c>
      <c r="E46" s="70">
        <v>43283</v>
      </c>
      <c r="F46" s="71">
        <v>43398</v>
      </c>
      <c r="G46" s="86">
        <v>45980</v>
      </c>
      <c r="H46" s="86">
        <v>45280</v>
      </c>
      <c r="I46" s="87"/>
      <c r="J46" s="73">
        <v>120180280</v>
      </c>
      <c r="K46" s="24" t="s">
        <v>396</v>
      </c>
      <c r="L46" s="10" t="s">
        <v>33</v>
      </c>
      <c r="M46" s="26">
        <v>453</v>
      </c>
      <c r="N46" s="26">
        <v>453</v>
      </c>
      <c r="O46" s="26">
        <v>0</v>
      </c>
      <c r="P46" s="74">
        <v>453</v>
      </c>
      <c r="Q46" s="9">
        <v>192532</v>
      </c>
      <c r="R46" s="9">
        <v>175000</v>
      </c>
      <c r="S46" s="9">
        <v>778</v>
      </c>
      <c r="T46" s="9">
        <v>175000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</row>
    <row r="47" spans="1:26" ht="15" customHeight="1" outlineLevel="1" x14ac:dyDescent="0.25">
      <c r="A47" s="24" t="s">
        <v>362</v>
      </c>
      <c r="B47" s="2" t="s">
        <v>34</v>
      </c>
      <c r="C47" s="31" t="s">
        <v>36</v>
      </c>
      <c r="D47" s="31" t="s">
        <v>37</v>
      </c>
      <c r="E47" s="70">
        <v>43578</v>
      </c>
      <c r="F47" s="71">
        <v>43664</v>
      </c>
      <c r="G47" s="86">
        <v>46228</v>
      </c>
      <c r="H47" s="86">
        <v>44798</v>
      </c>
      <c r="I47" s="87"/>
      <c r="J47" s="73">
        <v>120190060</v>
      </c>
      <c r="K47" s="24" t="s">
        <v>409</v>
      </c>
      <c r="L47" s="10" t="s">
        <v>33</v>
      </c>
      <c r="M47" s="23">
        <v>441</v>
      </c>
      <c r="N47" s="23">
        <v>441</v>
      </c>
      <c r="O47" s="23">
        <v>0</v>
      </c>
      <c r="P47" s="67">
        <v>441</v>
      </c>
      <c r="Q47" s="23">
        <v>20000</v>
      </c>
      <c r="R47" s="23">
        <v>2122</v>
      </c>
      <c r="S47" s="23">
        <v>0</v>
      </c>
      <c r="T47" s="23">
        <v>0</v>
      </c>
      <c r="U47" s="23">
        <v>5</v>
      </c>
      <c r="V47" s="23">
        <v>2122</v>
      </c>
      <c r="W47" s="23">
        <v>0</v>
      </c>
      <c r="X47" s="23">
        <v>0</v>
      </c>
      <c r="Y47" s="23">
        <v>0</v>
      </c>
      <c r="Z47" s="23">
        <v>0</v>
      </c>
    </row>
    <row r="48" spans="1:26" ht="15" customHeight="1" outlineLevel="1" x14ac:dyDescent="0.25">
      <c r="A48" s="24" t="s">
        <v>362</v>
      </c>
      <c r="B48" s="2" t="s">
        <v>34</v>
      </c>
      <c r="C48" s="31" t="s">
        <v>36</v>
      </c>
      <c r="D48" s="31" t="s">
        <v>37</v>
      </c>
      <c r="E48" s="70">
        <v>43649</v>
      </c>
      <c r="F48" s="71">
        <v>43944</v>
      </c>
      <c r="G48" s="86">
        <v>11092</v>
      </c>
      <c r="H48" s="86">
        <v>11123</v>
      </c>
      <c r="I48" s="87"/>
      <c r="J48" s="31">
        <v>120190240</v>
      </c>
      <c r="K48" s="3" t="s">
        <v>426</v>
      </c>
      <c r="L48" s="10" t="s">
        <v>33</v>
      </c>
      <c r="M48" s="9">
        <v>1130</v>
      </c>
      <c r="N48" s="9">
        <v>1130</v>
      </c>
      <c r="O48" s="9">
        <v>0</v>
      </c>
      <c r="P48" s="61">
        <v>1130</v>
      </c>
      <c r="Q48" s="9">
        <v>6000</v>
      </c>
      <c r="R48" s="9">
        <v>6000</v>
      </c>
      <c r="S48" s="9">
        <v>0</v>
      </c>
      <c r="T48" s="9">
        <v>0</v>
      </c>
      <c r="U48" s="9">
        <v>15</v>
      </c>
      <c r="V48" s="9">
        <v>6000</v>
      </c>
      <c r="W48" s="9">
        <v>0</v>
      </c>
      <c r="X48" s="9">
        <v>0</v>
      </c>
      <c r="Y48" s="9">
        <v>0</v>
      </c>
      <c r="Z48" s="9">
        <v>0</v>
      </c>
    </row>
    <row r="49" spans="1:26" ht="15" customHeight="1" outlineLevel="1" x14ac:dyDescent="0.25">
      <c r="A49" s="24" t="s">
        <v>362</v>
      </c>
      <c r="B49" s="2" t="s">
        <v>34</v>
      </c>
      <c r="C49" s="31" t="s">
        <v>38</v>
      </c>
      <c r="D49" s="31" t="s">
        <v>39</v>
      </c>
      <c r="E49" s="70">
        <v>43775</v>
      </c>
      <c r="F49" s="71">
        <v>43923</v>
      </c>
      <c r="G49" s="86">
        <v>45771</v>
      </c>
      <c r="H49" s="86">
        <v>45829</v>
      </c>
      <c r="I49" s="87"/>
      <c r="J49" s="31" t="s">
        <v>579</v>
      </c>
      <c r="K49" s="3" t="s">
        <v>421</v>
      </c>
      <c r="L49" s="10" t="s">
        <v>15</v>
      </c>
      <c r="M49" s="9">
        <v>111</v>
      </c>
      <c r="N49" s="9">
        <v>111</v>
      </c>
      <c r="O49" s="9">
        <v>0</v>
      </c>
      <c r="P49" s="61">
        <v>111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</row>
    <row r="50" spans="1:26" ht="15" customHeight="1" outlineLevel="1" x14ac:dyDescent="0.25">
      <c r="A50" s="24" t="s">
        <v>362</v>
      </c>
      <c r="B50" s="2" t="s">
        <v>34</v>
      </c>
      <c r="C50" s="31" t="s">
        <v>38</v>
      </c>
      <c r="D50" s="31" t="s">
        <v>39</v>
      </c>
      <c r="E50" s="70">
        <v>43970</v>
      </c>
      <c r="F50" s="71">
        <v>44147</v>
      </c>
      <c r="G50" s="86">
        <v>45994</v>
      </c>
      <c r="H50" s="86">
        <v>46025</v>
      </c>
      <c r="I50" s="87"/>
      <c r="J50" s="31">
        <v>120200220</v>
      </c>
      <c r="K50" s="3" t="s">
        <v>432</v>
      </c>
      <c r="L50" s="10" t="s">
        <v>15</v>
      </c>
      <c r="M50" s="9">
        <v>60</v>
      </c>
      <c r="N50" s="9">
        <v>60</v>
      </c>
      <c r="O50" s="9">
        <v>0</v>
      </c>
      <c r="P50" s="61">
        <v>60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</row>
    <row r="51" spans="1:26" ht="15" customHeight="1" outlineLevel="1" x14ac:dyDescent="0.25">
      <c r="A51" s="24" t="s">
        <v>362</v>
      </c>
      <c r="B51" s="24" t="s">
        <v>34</v>
      </c>
      <c r="C51" s="73">
        <v>637</v>
      </c>
      <c r="D51" s="31" t="s">
        <v>35</v>
      </c>
      <c r="E51" s="70">
        <v>44068</v>
      </c>
      <c r="F51" s="71">
        <v>44182</v>
      </c>
      <c r="G51" s="86">
        <v>46029</v>
      </c>
      <c r="H51" s="86">
        <v>46060</v>
      </c>
      <c r="I51" s="87"/>
      <c r="J51" s="31">
        <v>120210010</v>
      </c>
      <c r="K51" s="3" t="s">
        <v>456</v>
      </c>
      <c r="L51" s="10" t="s">
        <v>15</v>
      </c>
      <c r="M51" s="9">
        <v>70</v>
      </c>
      <c r="N51" s="9">
        <v>70</v>
      </c>
      <c r="O51" s="9">
        <v>0</v>
      </c>
      <c r="P51" s="61">
        <v>70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</row>
    <row r="52" spans="1:26" ht="15" customHeight="1" outlineLevel="1" x14ac:dyDescent="0.25">
      <c r="A52" s="24" t="s">
        <v>362</v>
      </c>
      <c r="B52" s="2" t="s">
        <v>34</v>
      </c>
      <c r="C52" s="31" t="s">
        <v>36</v>
      </c>
      <c r="D52" s="31" t="s">
        <v>37</v>
      </c>
      <c r="E52" s="70">
        <v>44193</v>
      </c>
      <c r="F52" s="71">
        <v>44952</v>
      </c>
      <c r="G52" s="86">
        <v>46820</v>
      </c>
      <c r="H52" s="86">
        <v>46089</v>
      </c>
      <c r="I52" s="87"/>
      <c r="J52" s="73">
        <v>120210140</v>
      </c>
      <c r="K52" s="24" t="s">
        <v>578</v>
      </c>
      <c r="L52" s="10" t="s">
        <v>33</v>
      </c>
      <c r="M52" s="23">
        <v>350</v>
      </c>
      <c r="N52" s="23">
        <v>350</v>
      </c>
      <c r="O52" s="23">
        <v>0</v>
      </c>
      <c r="P52" s="67">
        <v>350</v>
      </c>
      <c r="Q52" s="23">
        <v>15000</v>
      </c>
      <c r="R52" s="23">
        <v>10725</v>
      </c>
      <c r="S52" s="23">
        <v>0</v>
      </c>
      <c r="T52" s="23">
        <v>0</v>
      </c>
      <c r="U52" s="23">
        <v>27</v>
      </c>
      <c r="V52" s="23">
        <v>10725</v>
      </c>
      <c r="W52" s="23">
        <v>0</v>
      </c>
      <c r="X52" s="23">
        <v>0</v>
      </c>
      <c r="Y52" s="23">
        <v>0</v>
      </c>
      <c r="Z52" s="23">
        <v>0</v>
      </c>
    </row>
    <row r="53" spans="1:26" ht="15" customHeight="1" outlineLevel="1" x14ac:dyDescent="0.25">
      <c r="A53" s="24" t="s">
        <v>362</v>
      </c>
      <c r="B53" s="2" t="s">
        <v>34</v>
      </c>
      <c r="C53" s="31" t="s">
        <v>36</v>
      </c>
      <c r="D53" s="31" t="s">
        <v>37</v>
      </c>
      <c r="E53" s="70">
        <v>44672</v>
      </c>
      <c r="F53" s="71">
        <v>44910</v>
      </c>
      <c r="G53" s="86">
        <v>46788</v>
      </c>
      <c r="H53" s="86">
        <v>46058</v>
      </c>
      <c r="I53" s="87"/>
      <c r="J53" s="31">
        <v>120220100</v>
      </c>
      <c r="K53" s="89" t="s">
        <v>551</v>
      </c>
      <c r="L53" s="10" t="s">
        <v>15</v>
      </c>
      <c r="M53" s="26">
        <v>372</v>
      </c>
      <c r="N53" s="26">
        <v>285</v>
      </c>
      <c r="O53" s="26">
        <v>0</v>
      </c>
      <c r="P53" s="74">
        <v>285</v>
      </c>
      <c r="Q53" s="90">
        <v>0</v>
      </c>
      <c r="R53" s="91">
        <v>0</v>
      </c>
      <c r="S53" s="91">
        <v>0</v>
      </c>
      <c r="T53" s="91">
        <v>0</v>
      </c>
      <c r="U53" s="91">
        <v>0</v>
      </c>
      <c r="V53" s="91">
        <v>0</v>
      </c>
      <c r="W53" s="26">
        <v>0</v>
      </c>
      <c r="X53" s="26">
        <v>0</v>
      </c>
      <c r="Y53" s="26">
        <v>0</v>
      </c>
      <c r="Z53" s="26">
        <v>0</v>
      </c>
    </row>
    <row r="54" spans="1:26" s="35" customFormat="1" ht="15" customHeight="1" outlineLevel="1" x14ac:dyDescent="0.25">
      <c r="A54" s="24" t="s">
        <v>362</v>
      </c>
      <c r="B54" s="24" t="s">
        <v>34</v>
      </c>
      <c r="C54" s="73">
        <v>637</v>
      </c>
      <c r="D54" s="31" t="s">
        <v>35</v>
      </c>
      <c r="E54" s="70">
        <v>45190</v>
      </c>
      <c r="F54" s="71">
        <v>45358</v>
      </c>
      <c r="G54" s="86">
        <v>47235</v>
      </c>
      <c r="H54" s="86">
        <v>46504</v>
      </c>
      <c r="I54" s="86"/>
      <c r="J54" s="73">
        <v>120230020</v>
      </c>
      <c r="K54" s="24" t="s">
        <v>681</v>
      </c>
      <c r="L54" s="10" t="s">
        <v>33</v>
      </c>
      <c r="M54" s="23">
        <v>330</v>
      </c>
      <c r="N54" s="23">
        <v>330</v>
      </c>
      <c r="O54" s="23">
        <v>0</v>
      </c>
      <c r="P54" s="67">
        <v>330</v>
      </c>
      <c r="Q54" s="23">
        <v>11487</v>
      </c>
      <c r="R54" s="23">
        <v>9327</v>
      </c>
      <c r="S54" s="23">
        <v>0</v>
      </c>
      <c r="T54" s="23">
        <v>0</v>
      </c>
      <c r="U54" s="23">
        <v>23</v>
      </c>
      <c r="V54" s="23">
        <v>9327</v>
      </c>
      <c r="W54" s="23">
        <v>0</v>
      </c>
      <c r="X54" s="23">
        <v>0</v>
      </c>
      <c r="Y54" s="23">
        <v>0</v>
      </c>
      <c r="Z54" s="23">
        <v>0</v>
      </c>
    </row>
    <row r="55" spans="1:26" s="35" customFormat="1" ht="15" customHeight="1" outlineLevel="1" x14ac:dyDescent="0.25">
      <c r="A55" s="24" t="s">
        <v>362</v>
      </c>
      <c r="B55" s="2" t="s">
        <v>34</v>
      </c>
      <c r="C55" s="31" t="s">
        <v>36</v>
      </c>
      <c r="D55" s="31" t="s">
        <v>37</v>
      </c>
      <c r="E55" s="70">
        <v>45413</v>
      </c>
      <c r="F55" s="71">
        <v>45547</v>
      </c>
      <c r="G55" s="86">
        <v>47433</v>
      </c>
      <c r="H55" s="86">
        <v>46702</v>
      </c>
      <c r="I55" s="86"/>
      <c r="J55" s="31">
        <v>120240110</v>
      </c>
      <c r="K55" s="3" t="s">
        <v>728</v>
      </c>
      <c r="L55" s="10" t="s">
        <v>33</v>
      </c>
      <c r="M55" s="9">
        <v>53</v>
      </c>
      <c r="N55" s="9">
        <v>53</v>
      </c>
      <c r="O55" s="9">
        <v>0</v>
      </c>
      <c r="P55" s="61">
        <v>53</v>
      </c>
      <c r="Q55" s="9">
        <v>5469</v>
      </c>
      <c r="R55" s="9">
        <v>5469</v>
      </c>
      <c r="S55" s="9">
        <v>0</v>
      </c>
      <c r="T55" s="9">
        <v>0</v>
      </c>
      <c r="U55" s="9">
        <v>13</v>
      </c>
      <c r="V55" s="9">
        <v>5469</v>
      </c>
      <c r="W55" s="9">
        <v>0</v>
      </c>
      <c r="X55" s="9">
        <v>0</v>
      </c>
      <c r="Y55" s="9">
        <v>0</v>
      </c>
      <c r="Z55" s="9">
        <v>0</v>
      </c>
    </row>
    <row r="56" spans="1:26" ht="15" customHeight="1" outlineLevel="1" x14ac:dyDescent="0.25">
      <c r="A56" s="24" t="s">
        <v>362</v>
      </c>
      <c r="B56" s="2" t="s">
        <v>34</v>
      </c>
      <c r="C56" s="31" t="s">
        <v>36</v>
      </c>
      <c r="D56" s="31" t="s">
        <v>37</v>
      </c>
      <c r="E56" s="70">
        <v>44488</v>
      </c>
      <c r="F56" s="71">
        <v>44609</v>
      </c>
      <c r="G56" s="86">
        <v>46449</v>
      </c>
      <c r="H56" s="86" t="s">
        <v>14</v>
      </c>
      <c r="I56" s="87"/>
      <c r="J56" s="31">
        <v>820220060</v>
      </c>
      <c r="K56" s="3" t="s">
        <v>519</v>
      </c>
      <c r="L56" s="10" t="s">
        <v>15</v>
      </c>
      <c r="M56" s="9">
        <v>102</v>
      </c>
      <c r="N56" s="9">
        <v>102</v>
      </c>
      <c r="O56" s="9">
        <v>0</v>
      </c>
      <c r="P56" s="61">
        <v>102</v>
      </c>
      <c r="Q56" s="9">
        <v>4351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</row>
    <row r="57" spans="1:26" s="35" customFormat="1" outlineLevel="1" x14ac:dyDescent="0.25">
      <c r="A57" s="24" t="s">
        <v>362</v>
      </c>
      <c r="B57" s="2" t="s">
        <v>34</v>
      </c>
      <c r="C57" s="31" t="s">
        <v>38</v>
      </c>
      <c r="D57" s="31" t="s">
        <v>39</v>
      </c>
      <c r="E57" s="92">
        <v>45512</v>
      </c>
      <c r="F57" s="70">
        <v>45673</v>
      </c>
      <c r="G57" s="71">
        <v>11031</v>
      </c>
      <c r="H57" s="86">
        <v>46826</v>
      </c>
      <c r="I57" s="87"/>
      <c r="J57" s="31">
        <v>120240070</v>
      </c>
      <c r="K57" s="3" t="s">
        <v>765</v>
      </c>
      <c r="L57" s="10" t="s">
        <v>33</v>
      </c>
      <c r="M57" s="9">
        <v>270</v>
      </c>
      <c r="N57" s="9">
        <v>270</v>
      </c>
      <c r="O57" s="9">
        <v>0</v>
      </c>
      <c r="P57" s="61">
        <v>270</v>
      </c>
      <c r="Q57" s="9">
        <v>6000</v>
      </c>
      <c r="R57" s="9">
        <v>6000</v>
      </c>
      <c r="S57" s="9">
        <v>0</v>
      </c>
      <c r="T57" s="9">
        <v>0</v>
      </c>
      <c r="U57" s="9">
        <v>15</v>
      </c>
      <c r="V57" s="9">
        <v>6000</v>
      </c>
      <c r="W57" s="9">
        <v>0</v>
      </c>
      <c r="X57" s="9">
        <v>0</v>
      </c>
      <c r="Y57" s="9">
        <v>0</v>
      </c>
      <c r="Z57" s="9">
        <v>0</v>
      </c>
    </row>
    <row r="58" spans="1:26" s="35" customFormat="1" outlineLevel="1" x14ac:dyDescent="0.25">
      <c r="A58" s="24" t="s">
        <v>362</v>
      </c>
      <c r="B58" s="2" t="s">
        <v>34</v>
      </c>
      <c r="C58" s="89">
        <v>663</v>
      </c>
      <c r="D58" s="31" t="s">
        <v>37</v>
      </c>
      <c r="E58" s="92">
        <v>45567</v>
      </c>
      <c r="F58" s="70">
        <v>45743</v>
      </c>
      <c r="G58" s="71">
        <v>11108</v>
      </c>
      <c r="H58" s="86">
        <v>46903</v>
      </c>
      <c r="I58" s="87"/>
      <c r="J58" s="31">
        <v>120250040</v>
      </c>
      <c r="K58" s="3" t="s">
        <v>766</v>
      </c>
      <c r="L58" s="10" t="s">
        <v>15</v>
      </c>
      <c r="M58" s="9">
        <v>235</v>
      </c>
      <c r="N58" s="9">
        <v>235</v>
      </c>
      <c r="O58" s="9">
        <v>0</v>
      </c>
      <c r="P58" s="61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</row>
    <row r="59" spans="1:26" ht="15" customHeight="1" x14ac:dyDescent="0.25">
      <c r="A59" s="7"/>
      <c r="B59" s="7"/>
      <c r="C59" s="31"/>
      <c r="D59" s="31"/>
      <c r="E59" s="17"/>
      <c r="F59" s="17"/>
      <c r="G59" s="27"/>
      <c r="H59" s="27"/>
      <c r="I59" s="27"/>
      <c r="J59" s="34"/>
      <c r="K59" s="11" t="s">
        <v>362</v>
      </c>
      <c r="L59" s="13">
        <f>COUNTA(L40:L58)</f>
        <v>19</v>
      </c>
      <c r="M59" s="12">
        <f t="shared" ref="M59:Z59" si="3">SUM(M40:M58)</f>
        <v>5161</v>
      </c>
      <c r="N59" s="12">
        <f t="shared" si="3"/>
        <v>5074</v>
      </c>
      <c r="O59" s="12">
        <f t="shared" si="3"/>
        <v>0</v>
      </c>
      <c r="P59" s="62">
        <f t="shared" si="3"/>
        <v>4839</v>
      </c>
      <c r="Q59" s="12">
        <f t="shared" si="3"/>
        <v>1260261</v>
      </c>
      <c r="R59" s="12">
        <f t="shared" si="3"/>
        <v>246625</v>
      </c>
      <c r="S59" s="12">
        <f t="shared" si="3"/>
        <v>778</v>
      </c>
      <c r="T59" s="12">
        <f t="shared" si="3"/>
        <v>175000</v>
      </c>
      <c r="U59" s="12">
        <f t="shared" si="3"/>
        <v>163</v>
      </c>
      <c r="V59" s="12">
        <f t="shared" si="3"/>
        <v>65243</v>
      </c>
      <c r="W59" s="12">
        <f t="shared" si="3"/>
        <v>0</v>
      </c>
      <c r="X59" s="12">
        <f t="shared" si="3"/>
        <v>0</v>
      </c>
      <c r="Y59" s="12">
        <f t="shared" si="3"/>
        <v>18</v>
      </c>
      <c r="Z59" s="12">
        <f t="shared" si="3"/>
        <v>6382</v>
      </c>
    </row>
    <row r="60" spans="1:26" ht="15" customHeight="1" x14ac:dyDescent="0.25">
      <c r="A60" s="75"/>
      <c r="B60" s="75"/>
      <c r="C60" s="76"/>
      <c r="D60" s="76"/>
      <c r="E60" s="77"/>
      <c r="F60" s="77"/>
      <c r="G60" s="77"/>
      <c r="H60" s="77"/>
      <c r="I60" s="77"/>
      <c r="J60" s="78"/>
      <c r="K60" s="79"/>
      <c r="L60" s="93"/>
      <c r="M60" s="80"/>
      <c r="N60" s="80"/>
      <c r="O60" s="80"/>
      <c r="P60" s="81"/>
      <c r="Q60" s="80"/>
      <c r="R60" s="80"/>
      <c r="S60" s="80"/>
      <c r="T60" s="80"/>
      <c r="U60" s="80"/>
      <c r="V60" s="80"/>
      <c r="W60" s="80"/>
      <c r="X60" s="80"/>
      <c r="Y60" s="80"/>
      <c r="Z60" s="152"/>
    </row>
    <row r="61" spans="1:26" ht="15" customHeight="1" outlineLevel="1" x14ac:dyDescent="0.25">
      <c r="A61" s="7"/>
      <c r="B61" s="7"/>
      <c r="C61" s="31"/>
      <c r="D61" s="31"/>
      <c r="E61" s="17"/>
      <c r="F61" s="17"/>
      <c r="G61" s="27"/>
      <c r="H61" s="27"/>
      <c r="I61" s="27"/>
      <c r="J61" s="69" t="s">
        <v>11</v>
      </c>
      <c r="K61" s="8" t="s">
        <v>12</v>
      </c>
      <c r="L61" s="14"/>
      <c r="M61" s="9"/>
      <c r="N61" s="9"/>
      <c r="O61" s="9"/>
      <c r="P61" s="61"/>
      <c r="Q61" s="9"/>
      <c r="R61" s="9"/>
      <c r="S61" s="9"/>
      <c r="T61" s="9"/>
      <c r="U61" s="9"/>
      <c r="V61" s="9"/>
      <c r="W61" s="9"/>
      <c r="X61" s="9"/>
      <c r="Y61" s="9"/>
      <c r="Z61" s="152"/>
    </row>
    <row r="62" spans="1:26" ht="15" customHeight="1" outlineLevel="1" x14ac:dyDescent="0.25">
      <c r="A62" s="24" t="s">
        <v>48</v>
      </c>
      <c r="B62" s="24" t="s">
        <v>292</v>
      </c>
      <c r="C62" s="31" t="s">
        <v>649</v>
      </c>
      <c r="D62" s="31" t="s">
        <v>650</v>
      </c>
      <c r="E62" s="70">
        <v>44727</v>
      </c>
      <c r="F62" s="71">
        <v>45267</v>
      </c>
      <c r="G62" s="86">
        <v>47145</v>
      </c>
      <c r="H62" s="86">
        <v>46414</v>
      </c>
      <c r="I62" s="86"/>
      <c r="J62" s="31" t="s">
        <v>647</v>
      </c>
      <c r="K62" s="3" t="s">
        <v>648</v>
      </c>
      <c r="L62" s="10" t="s">
        <v>33</v>
      </c>
      <c r="M62" s="9">
        <v>2</v>
      </c>
      <c r="N62" s="9">
        <v>0</v>
      </c>
      <c r="O62" s="9">
        <v>0</v>
      </c>
      <c r="P62" s="61">
        <v>0</v>
      </c>
      <c r="Q62" s="9">
        <v>66667</v>
      </c>
      <c r="R62" s="9">
        <v>66667</v>
      </c>
      <c r="S62" s="9">
        <v>0</v>
      </c>
      <c r="T62" s="9">
        <v>0</v>
      </c>
      <c r="U62" s="9">
        <v>0</v>
      </c>
      <c r="V62" s="9">
        <v>0</v>
      </c>
      <c r="W62" s="9">
        <v>117</v>
      </c>
      <c r="X62" s="9">
        <v>66667</v>
      </c>
      <c r="Y62" s="9">
        <v>0</v>
      </c>
      <c r="Z62" s="9">
        <v>0</v>
      </c>
    </row>
    <row r="63" spans="1:26" ht="15" customHeight="1" x14ac:dyDescent="0.25">
      <c r="A63" s="7"/>
      <c r="B63" s="7"/>
      <c r="C63" s="31"/>
      <c r="D63" s="31"/>
      <c r="E63" s="17"/>
      <c r="F63" s="17"/>
      <c r="G63" s="27"/>
      <c r="H63" s="27"/>
      <c r="I63" s="27"/>
      <c r="J63" s="34"/>
      <c r="K63" s="11" t="s">
        <v>48</v>
      </c>
      <c r="L63" s="13">
        <f>COUNTA(L62:L62)</f>
        <v>1</v>
      </c>
      <c r="M63" s="12">
        <f t="shared" ref="M63:Z63" si="4">SUM(M62:M62)</f>
        <v>2</v>
      </c>
      <c r="N63" s="12">
        <f t="shared" si="4"/>
        <v>0</v>
      </c>
      <c r="O63" s="12">
        <f t="shared" si="4"/>
        <v>0</v>
      </c>
      <c r="P63" s="62">
        <f t="shared" si="4"/>
        <v>0</v>
      </c>
      <c r="Q63" s="12">
        <f t="shared" si="4"/>
        <v>66667</v>
      </c>
      <c r="R63" s="12">
        <f t="shared" si="4"/>
        <v>66667</v>
      </c>
      <c r="S63" s="12">
        <f t="shared" si="4"/>
        <v>0</v>
      </c>
      <c r="T63" s="12">
        <f t="shared" si="4"/>
        <v>0</v>
      </c>
      <c r="U63" s="12">
        <f t="shared" si="4"/>
        <v>0</v>
      </c>
      <c r="V63" s="12">
        <f t="shared" si="4"/>
        <v>0</v>
      </c>
      <c r="W63" s="12">
        <f t="shared" si="4"/>
        <v>117</v>
      </c>
      <c r="X63" s="12">
        <f t="shared" si="4"/>
        <v>66667</v>
      </c>
      <c r="Y63" s="12">
        <f t="shared" si="4"/>
        <v>0</v>
      </c>
      <c r="Z63" s="12">
        <f t="shared" si="4"/>
        <v>0</v>
      </c>
    </row>
    <row r="64" spans="1:26" ht="15" customHeight="1" x14ac:dyDescent="0.25">
      <c r="A64" s="7"/>
      <c r="B64" s="7"/>
      <c r="C64" s="31"/>
      <c r="D64" s="31"/>
      <c r="E64" s="17"/>
      <c r="F64" s="17"/>
      <c r="G64" s="27"/>
      <c r="H64" s="27"/>
      <c r="I64" s="27"/>
      <c r="J64" s="34"/>
      <c r="K64" s="11"/>
      <c r="L64" s="13"/>
      <c r="M64" s="12"/>
      <c r="N64" s="12"/>
      <c r="O64" s="12"/>
      <c r="P64" s="6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" customHeight="1" outlineLevel="1" x14ac:dyDescent="0.25">
      <c r="A65" s="7"/>
      <c r="B65" s="7"/>
      <c r="C65" s="31"/>
      <c r="D65" s="31"/>
      <c r="E65" s="17"/>
      <c r="F65" s="17"/>
      <c r="G65" s="27"/>
      <c r="H65" s="27"/>
      <c r="I65" s="27"/>
      <c r="J65" s="69" t="s">
        <v>11</v>
      </c>
      <c r="K65" s="8" t="s">
        <v>12</v>
      </c>
      <c r="L65" s="13"/>
      <c r="M65" s="12"/>
      <c r="N65" s="12"/>
      <c r="O65" s="12"/>
      <c r="P65" s="6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outlineLevel="1" x14ac:dyDescent="0.25">
      <c r="A66" s="11" t="s">
        <v>350</v>
      </c>
      <c r="B66" s="71" t="s">
        <v>767</v>
      </c>
      <c r="C66" s="31" t="s">
        <v>93</v>
      </c>
      <c r="D66" s="31" t="s">
        <v>94</v>
      </c>
      <c r="E66" s="94">
        <v>45412</v>
      </c>
      <c r="F66" s="71">
        <v>45666</v>
      </c>
      <c r="G66" s="86">
        <v>11017</v>
      </c>
      <c r="H66" s="86">
        <v>46811</v>
      </c>
      <c r="I66" s="86"/>
      <c r="J66" s="73">
        <v>120240160</v>
      </c>
      <c r="K66" s="3" t="s">
        <v>768</v>
      </c>
      <c r="L66" s="10" t="s">
        <v>29</v>
      </c>
      <c r="M66" s="9">
        <v>0</v>
      </c>
      <c r="N66" s="9">
        <v>0</v>
      </c>
      <c r="O66" s="9">
        <v>0</v>
      </c>
      <c r="P66" s="61">
        <v>0</v>
      </c>
      <c r="Q66" s="9">
        <v>5919</v>
      </c>
      <c r="R66" s="9">
        <v>5919</v>
      </c>
      <c r="S66" s="9">
        <v>0</v>
      </c>
      <c r="T66" s="9">
        <v>0</v>
      </c>
      <c r="U66" s="9">
        <v>15</v>
      </c>
      <c r="V66" s="9">
        <v>5919</v>
      </c>
      <c r="W66" s="9">
        <v>0</v>
      </c>
      <c r="X66" s="9">
        <v>0</v>
      </c>
      <c r="Y66" s="9">
        <v>0</v>
      </c>
      <c r="Z66" s="9">
        <v>0</v>
      </c>
    </row>
    <row r="67" spans="1:26" ht="15" customHeight="1" x14ac:dyDescent="0.25">
      <c r="A67" s="7"/>
      <c r="B67" s="7"/>
      <c r="C67" s="31"/>
      <c r="D67" s="31"/>
      <c r="E67" s="17"/>
      <c r="F67" s="17"/>
      <c r="G67" s="27"/>
      <c r="H67" s="27"/>
      <c r="I67" s="27"/>
      <c r="J67" s="34"/>
      <c r="K67" s="11" t="s">
        <v>350</v>
      </c>
      <c r="L67" s="13">
        <f>COUNTA(L66:L66)</f>
        <v>1</v>
      </c>
      <c r="M67" s="12">
        <f t="shared" ref="M67:Z67" si="5">SUM(M66:M66)</f>
        <v>0</v>
      </c>
      <c r="N67" s="12">
        <f t="shared" si="5"/>
        <v>0</v>
      </c>
      <c r="O67" s="12">
        <f t="shared" si="5"/>
        <v>0</v>
      </c>
      <c r="P67" s="62">
        <f t="shared" si="5"/>
        <v>0</v>
      </c>
      <c r="Q67" s="12">
        <f t="shared" si="5"/>
        <v>5919</v>
      </c>
      <c r="R67" s="12">
        <f t="shared" si="5"/>
        <v>5919</v>
      </c>
      <c r="S67" s="12">
        <f t="shared" si="5"/>
        <v>0</v>
      </c>
      <c r="T67" s="12">
        <f t="shared" si="5"/>
        <v>0</v>
      </c>
      <c r="U67" s="12">
        <f t="shared" si="5"/>
        <v>15</v>
      </c>
      <c r="V67" s="12">
        <f t="shared" si="5"/>
        <v>5919</v>
      </c>
      <c r="W67" s="12">
        <f t="shared" si="5"/>
        <v>0</v>
      </c>
      <c r="X67" s="12">
        <f t="shared" si="5"/>
        <v>0</v>
      </c>
      <c r="Y67" s="12">
        <f t="shared" si="5"/>
        <v>0</v>
      </c>
      <c r="Z67" s="12">
        <f t="shared" si="5"/>
        <v>0</v>
      </c>
    </row>
    <row r="68" spans="1:26" ht="15" customHeight="1" x14ac:dyDescent="0.25">
      <c r="A68" s="7"/>
      <c r="B68" s="7"/>
      <c r="C68" s="31"/>
      <c r="D68" s="31"/>
      <c r="E68" s="17"/>
      <c r="F68" s="17"/>
      <c r="G68" s="27"/>
      <c r="H68" s="27"/>
      <c r="I68" s="27"/>
      <c r="J68" s="107"/>
      <c r="K68" s="35"/>
      <c r="L68" s="35"/>
      <c r="M68" s="152"/>
      <c r="N68" s="152"/>
      <c r="O68" s="152"/>
      <c r="P68" s="155"/>
      <c r="Q68" s="152"/>
      <c r="R68" s="152"/>
      <c r="S68" s="152"/>
      <c r="T68" s="152"/>
      <c r="U68" s="152"/>
      <c r="V68" s="152"/>
      <c r="W68" s="152"/>
      <c r="X68" s="152"/>
      <c r="Y68" s="152"/>
      <c r="Z68" s="152"/>
    </row>
    <row r="69" spans="1:26" ht="15" customHeight="1" outlineLevel="1" x14ac:dyDescent="0.25">
      <c r="A69" s="35"/>
      <c r="B69" s="35"/>
      <c r="C69" s="31"/>
      <c r="D69" s="31"/>
      <c r="E69" s="17"/>
      <c r="F69" s="17"/>
      <c r="G69" s="27"/>
      <c r="H69" s="27"/>
      <c r="I69" s="27"/>
      <c r="J69" s="69" t="s">
        <v>11</v>
      </c>
      <c r="K69" s="8" t="s">
        <v>12</v>
      </c>
      <c r="L69" s="13"/>
      <c r="M69" s="12"/>
      <c r="N69" s="12"/>
      <c r="O69" s="12"/>
      <c r="P69" s="62"/>
      <c r="Q69" s="12"/>
      <c r="R69" s="12"/>
      <c r="S69" s="12"/>
      <c r="T69" s="12"/>
      <c r="U69" s="12"/>
      <c r="V69" s="12"/>
      <c r="W69" s="12"/>
      <c r="X69" s="12"/>
      <c r="Y69" s="12"/>
      <c r="Z69" s="152"/>
    </row>
    <row r="70" spans="1:26" ht="15" customHeight="1" x14ac:dyDescent="0.25">
      <c r="A70" s="7"/>
      <c r="B70" s="7"/>
      <c r="C70" s="31"/>
      <c r="D70" s="31"/>
      <c r="E70" s="17"/>
      <c r="F70" s="17"/>
      <c r="G70" s="27"/>
      <c r="H70" s="27"/>
      <c r="I70" s="27"/>
      <c r="J70" s="34"/>
      <c r="K70" s="11" t="s">
        <v>54</v>
      </c>
      <c r="L70" s="13">
        <v>0</v>
      </c>
      <c r="M70" s="12">
        <v>0</v>
      </c>
      <c r="N70" s="12">
        <v>0</v>
      </c>
      <c r="O70" s="12">
        <v>0</v>
      </c>
      <c r="P70" s="6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</row>
    <row r="71" spans="1:26" ht="15" customHeight="1" x14ac:dyDescent="0.25">
      <c r="A71" s="75"/>
      <c r="B71" s="75"/>
      <c r="C71" s="76"/>
      <c r="D71" s="76"/>
      <c r="E71" s="77"/>
      <c r="F71" s="77"/>
      <c r="G71" s="77"/>
      <c r="H71" s="77"/>
      <c r="I71" s="77"/>
      <c r="J71" s="78"/>
      <c r="K71" s="79"/>
      <c r="L71" s="93"/>
      <c r="M71" s="80"/>
      <c r="N71" s="80"/>
      <c r="O71" s="80"/>
      <c r="P71" s="81"/>
      <c r="Q71" s="80"/>
      <c r="R71" s="80"/>
      <c r="S71" s="80"/>
      <c r="T71" s="80"/>
      <c r="U71" s="80"/>
      <c r="V71" s="80"/>
      <c r="W71" s="80"/>
      <c r="X71" s="80"/>
      <c r="Y71" s="80"/>
      <c r="Z71" s="152"/>
    </row>
    <row r="72" spans="1:26" ht="15" customHeight="1" outlineLevel="1" x14ac:dyDescent="0.25">
      <c r="A72" s="7"/>
      <c r="B72" s="7"/>
      <c r="C72" s="31"/>
      <c r="D72" s="31"/>
      <c r="E72" s="17"/>
      <c r="F72" s="17"/>
      <c r="G72" s="27"/>
      <c r="H72" s="27"/>
      <c r="I72" s="27"/>
      <c r="J72" s="69" t="s">
        <v>11</v>
      </c>
      <c r="K72" s="8" t="s">
        <v>12</v>
      </c>
      <c r="L72" s="14"/>
      <c r="M72" s="9"/>
      <c r="N72" s="9"/>
      <c r="O72" s="9"/>
      <c r="P72" s="61"/>
      <c r="Q72" s="9"/>
      <c r="R72" s="9"/>
      <c r="S72" s="9"/>
      <c r="T72" s="9"/>
      <c r="U72" s="9"/>
      <c r="V72" s="9"/>
      <c r="W72" s="9"/>
      <c r="X72" s="9"/>
      <c r="Y72" s="9"/>
      <c r="Z72" s="152"/>
    </row>
    <row r="73" spans="1:26" s="35" customFormat="1" ht="15" customHeight="1" outlineLevel="1" x14ac:dyDescent="0.25">
      <c r="A73" s="2" t="s">
        <v>55</v>
      </c>
      <c r="B73" s="2" t="s">
        <v>40</v>
      </c>
      <c r="C73" s="31" t="s">
        <v>375</v>
      </c>
      <c r="D73" s="31" t="s">
        <v>376</v>
      </c>
      <c r="E73" s="70">
        <v>44700</v>
      </c>
      <c r="F73" s="71">
        <v>44994</v>
      </c>
      <c r="G73" s="86">
        <v>11819</v>
      </c>
      <c r="H73" s="86">
        <v>47248</v>
      </c>
      <c r="I73" s="87"/>
      <c r="J73" s="73">
        <v>120220130</v>
      </c>
      <c r="K73" s="19" t="s">
        <v>580</v>
      </c>
      <c r="L73" s="10" t="s">
        <v>15</v>
      </c>
      <c r="M73" s="9">
        <v>147</v>
      </c>
      <c r="N73" s="9">
        <v>147</v>
      </c>
      <c r="O73" s="9">
        <v>0</v>
      </c>
      <c r="P73" s="61">
        <v>147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</row>
    <row r="74" spans="1:26" ht="15" customHeight="1" outlineLevel="1" x14ac:dyDescent="0.25">
      <c r="A74" s="2" t="s">
        <v>55</v>
      </c>
      <c r="B74" s="2" t="s">
        <v>40</v>
      </c>
      <c r="C74" s="31" t="s">
        <v>375</v>
      </c>
      <c r="D74" s="31" t="s">
        <v>376</v>
      </c>
      <c r="E74" s="70">
        <v>45211</v>
      </c>
      <c r="F74" s="71">
        <v>45267</v>
      </c>
      <c r="G74" s="86">
        <v>47161</v>
      </c>
      <c r="H74" s="86">
        <v>46430</v>
      </c>
      <c r="I74" s="86"/>
      <c r="J74" s="31">
        <v>120230110</v>
      </c>
      <c r="K74" s="89" t="s">
        <v>651</v>
      </c>
      <c r="L74" s="10" t="s">
        <v>33</v>
      </c>
      <c r="M74" s="26">
        <v>220</v>
      </c>
      <c r="N74" s="26">
        <v>220</v>
      </c>
      <c r="O74" s="26">
        <v>0</v>
      </c>
      <c r="P74" s="74">
        <v>220</v>
      </c>
      <c r="Q74" s="26">
        <v>19000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</row>
    <row r="75" spans="1:26" ht="15" customHeight="1" x14ac:dyDescent="0.25">
      <c r="A75" s="7"/>
      <c r="B75" s="7"/>
      <c r="C75" s="31"/>
      <c r="D75" s="31"/>
      <c r="E75" s="17"/>
      <c r="F75" s="17"/>
      <c r="G75" s="27"/>
      <c r="H75" s="27"/>
      <c r="I75" s="27"/>
      <c r="J75" s="123"/>
      <c r="K75" s="11" t="s">
        <v>55</v>
      </c>
      <c r="L75" s="13">
        <f>COUNTA(L73:L74)</f>
        <v>2</v>
      </c>
      <c r="M75" s="12">
        <f>SUM(M73:M74)</f>
        <v>367</v>
      </c>
      <c r="N75" s="12">
        <f t="shared" ref="N75:Z75" si="6">SUM(N73:N74)</f>
        <v>367</v>
      </c>
      <c r="O75" s="12">
        <f t="shared" si="6"/>
        <v>0</v>
      </c>
      <c r="P75" s="62">
        <f t="shared" si="6"/>
        <v>367</v>
      </c>
      <c r="Q75" s="12">
        <f t="shared" si="6"/>
        <v>19000</v>
      </c>
      <c r="R75" s="12">
        <f t="shared" si="6"/>
        <v>0</v>
      </c>
      <c r="S75" s="12">
        <f t="shared" si="6"/>
        <v>0</v>
      </c>
      <c r="T75" s="12">
        <f t="shared" si="6"/>
        <v>0</v>
      </c>
      <c r="U75" s="12">
        <f t="shared" si="6"/>
        <v>0</v>
      </c>
      <c r="V75" s="12">
        <f t="shared" si="6"/>
        <v>0</v>
      </c>
      <c r="W75" s="12">
        <f t="shared" si="6"/>
        <v>0</v>
      </c>
      <c r="X75" s="12">
        <f t="shared" si="6"/>
        <v>0</v>
      </c>
      <c r="Y75" s="12">
        <f t="shared" si="6"/>
        <v>0</v>
      </c>
      <c r="Z75" s="12">
        <f t="shared" si="6"/>
        <v>0</v>
      </c>
    </row>
    <row r="76" spans="1:26" ht="15" customHeight="1" x14ac:dyDescent="0.25">
      <c r="A76" s="75"/>
      <c r="B76" s="75"/>
      <c r="C76" s="76"/>
      <c r="D76" s="76"/>
      <c r="E76" s="77"/>
      <c r="F76" s="77"/>
      <c r="G76" s="77"/>
      <c r="H76" s="77"/>
      <c r="I76" s="77"/>
      <c r="J76" s="76"/>
      <c r="K76" s="79"/>
      <c r="L76" s="93"/>
      <c r="M76" s="80"/>
      <c r="N76" s="80"/>
      <c r="O76" s="80"/>
      <c r="P76" s="81"/>
      <c r="Q76" s="80"/>
      <c r="R76" s="80"/>
      <c r="S76" s="80"/>
      <c r="T76" s="80"/>
      <c r="U76" s="80"/>
      <c r="V76" s="80"/>
      <c r="W76" s="80"/>
      <c r="X76" s="80"/>
      <c r="Y76" s="80"/>
      <c r="Z76" s="152"/>
    </row>
    <row r="77" spans="1:26" ht="15" customHeight="1" outlineLevel="1" x14ac:dyDescent="0.25">
      <c r="A77" s="7"/>
      <c r="B77" s="7"/>
      <c r="C77" s="31"/>
      <c r="D77" s="31"/>
      <c r="E77" s="17"/>
      <c r="F77" s="17"/>
      <c r="G77" s="27"/>
      <c r="H77" s="27"/>
      <c r="I77" s="27"/>
      <c r="J77" s="82" t="s">
        <v>11</v>
      </c>
      <c r="K77" s="8" t="s">
        <v>12</v>
      </c>
      <c r="L77" s="14"/>
      <c r="M77" s="9"/>
      <c r="N77" s="9"/>
      <c r="O77" s="9"/>
      <c r="P77" s="61"/>
      <c r="Q77" s="9"/>
      <c r="R77" s="9"/>
      <c r="S77" s="9"/>
      <c r="T77" s="9"/>
      <c r="U77" s="9"/>
      <c r="V77" s="9"/>
      <c r="W77" s="9"/>
      <c r="X77" s="9"/>
      <c r="Y77" s="9"/>
      <c r="Z77" s="152"/>
    </row>
    <row r="78" spans="1:26" ht="15" customHeight="1" outlineLevel="1" x14ac:dyDescent="0.25">
      <c r="A78" s="2" t="s">
        <v>49</v>
      </c>
      <c r="B78" s="2" t="s">
        <v>49</v>
      </c>
      <c r="C78" s="31" t="s">
        <v>56</v>
      </c>
      <c r="D78" s="31" t="s">
        <v>57</v>
      </c>
      <c r="E78" s="70">
        <v>34661</v>
      </c>
      <c r="F78" s="71">
        <v>42453</v>
      </c>
      <c r="G78" s="95">
        <v>47203</v>
      </c>
      <c r="H78" s="95">
        <v>46502</v>
      </c>
      <c r="I78" s="96"/>
      <c r="J78" s="31" t="s">
        <v>682</v>
      </c>
      <c r="K78" s="3" t="s">
        <v>58</v>
      </c>
      <c r="L78" s="10" t="s">
        <v>33</v>
      </c>
      <c r="M78" s="9">
        <v>1295</v>
      </c>
      <c r="N78" s="9">
        <v>197</v>
      </c>
      <c r="O78" s="9">
        <v>8</v>
      </c>
      <c r="P78" s="61">
        <v>189</v>
      </c>
      <c r="Q78" s="9">
        <v>106920</v>
      </c>
      <c r="R78" s="9">
        <v>106919</v>
      </c>
      <c r="S78" s="9">
        <v>238</v>
      </c>
      <c r="T78" s="9">
        <v>76640</v>
      </c>
      <c r="U78" s="9">
        <v>76</v>
      </c>
      <c r="V78" s="9">
        <v>30279</v>
      </c>
      <c r="W78" s="9">
        <v>0</v>
      </c>
      <c r="X78" s="9">
        <v>0</v>
      </c>
      <c r="Y78" s="9">
        <v>0</v>
      </c>
      <c r="Z78" s="9">
        <v>0</v>
      </c>
    </row>
    <row r="79" spans="1:26" s="35" customFormat="1" ht="15" customHeight="1" outlineLevel="1" x14ac:dyDescent="0.25">
      <c r="A79" s="2" t="s">
        <v>49</v>
      </c>
      <c r="B79" s="2" t="s">
        <v>49</v>
      </c>
      <c r="C79" s="31" t="s">
        <v>61</v>
      </c>
      <c r="D79" s="31" t="s">
        <v>62</v>
      </c>
      <c r="E79" s="70">
        <v>41820</v>
      </c>
      <c r="F79" s="71">
        <v>41977</v>
      </c>
      <c r="G79" s="95">
        <v>46332</v>
      </c>
      <c r="H79" s="95">
        <v>11006</v>
      </c>
      <c r="I79" s="96"/>
      <c r="J79" s="31" t="s">
        <v>592</v>
      </c>
      <c r="K79" s="3" t="s">
        <v>63</v>
      </c>
      <c r="L79" s="10" t="s">
        <v>33</v>
      </c>
      <c r="M79" s="9">
        <v>2386</v>
      </c>
      <c r="N79" s="9">
        <v>59</v>
      </c>
      <c r="O79" s="9">
        <v>59</v>
      </c>
      <c r="P79" s="61">
        <v>0</v>
      </c>
      <c r="Q79" s="9">
        <v>2420000</v>
      </c>
      <c r="R79" s="9">
        <v>1932362</v>
      </c>
      <c r="S79" s="9">
        <v>7436</v>
      </c>
      <c r="T79" s="9">
        <v>1859120</v>
      </c>
      <c r="U79" s="9">
        <v>184</v>
      </c>
      <c r="V79" s="9">
        <v>73242</v>
      </c>
      <c r="W79" s="9">
        <v>0</v>
      </c>
      <c r="X79" s="9">
        <v>0</v>
      </c>
      <c r="Y79" s="9">
        <v>0</v>
      </c>
      <c r="Z79" s="9">
        <v>0</v>
      </c>
    </row>
    <row r="80" spans="1:26" ht="15" customHeight="1" outlineLevel="1" x14ac:dyDescent="0.25">
      <c r="A80" s="2" t="s">
        <v>49</v>
      </c>
      <c r="B80" s="2" t="s">
        <v>49</v>
      </c>
      <c r="C80" s="31" t="s">
        <v>51</v>
      </c>
      <c r="D80" s="31" t="s">
        <v>52</v>
      </c>
      <c r="E80" s="70">
        <v>38170</v>
      </c>
      <c r="F80" s="71">
        <v>38442</v>
      </c>
      <c r="G80" s="95">
        <v>47192</v>
      </c>
      <c r="H80" s="95">
        <v>47223</v>
      </c>
      <c r="I80" s="96"/>
      <c r="J80" s="31">
        <v>120050030</v>
      </c>
      <c r="K80" s="3" t="s">
        <v>64</v>
      </c>
      <c r="L80" s="10" t="s">
        <v>15</v>
      </c>
      <c r="M80" s="9">
        <v>253</v>
      </c>
      <c r="N80" s="9">
        <v>253</v>
      </c>
      <c r="O80" s="9">
        <v>253</v>
      </c>
      <c r="P80" s="61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</row>
    <row r="81" spans="1:27" ht="15" customHeight="1" outlineLevel="1" x14ac:dyDescent="0.25">
      <c r="A81" s="2" t="s">
        <v>49</v>
      </c>
      <c r="B81" s="2" t="s">
        <v>49</v>
      </c>
      <c r="C81" s="31" t="s">
        <v>423</v>
      </c>
      <c r="D81" s="31" t="s">
        <v>424</v>
      </c>
      <c r="E81" s="70">
        <v>43769</v>
      </c>
      <c r="F81" s="71">
        <v>43888</v>
      </c>
      <c r="G81" s="86">
        <v>45720</v>
      </c>
      <c r="H81" s="86">
        <v>45751</v>
      </c>
      <c r="I81" s="87"/>
      <c r="J81" s="31">
        <v>120200040</v>
      </c>
      <c r="K81" s="3" t="s">
        <v>422</v>
      </c>
      <c r="L81" s="10" t="s">
        <v>29</v>
      </c>
      <c r="M81" s="9">
        <v>0</v>
      </c>
      <c r="N81" s="9">
        <v>0</v>
      </c>
      <c r="O81" s="9">
        <v>0</v>
      </c>
      <c r="P81" s="61">
        <v>0</v>
      </c>
      <c r="Q81" s="9">
        <v>58500</v>
      </c>
      <c r="R81" s="9">
        <v>58500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5</v>
      </c>
      <c r="Z81" s="9">
        <v>58500</v>
      </c>
    </row>
    <row r="82" spans="1:27" ht="15" customHeight="1" outlineLevel="1" x14ac:dyDescent="0.25">
      <c r="A82" s="2" t="s">
        <v>49</v>
      </c>
      <c r="B82" s="2" t="s">
        <v>289</v>
      </c>
      <c r="C82" s="31" t="s">
        <v>423</v>
      </c>
      <c r="D82" s="31" t="s">
        <v>424</v>
      </c>
      <c r="E82" s="70">
        <v>45188</v>
      </c>
      <c r="F82" s="71">
        <v>45246</v>
      </c>
      <c r="G82" s="86">
        <v>47145</v>
      </c>
      <c r="H82" s="86">
        <v>46414</v>
      </c>
      <c r="I82" s="86"/>
      <c r="J82" s="31">
        <v>120230120</v>
      </c>
      <c r="K82" s="3" t="s">
        <v>652</v>
      </c>
      <c r="L82" s="10" t="s">
        <v>15</v>
      </c>
      <c r="M82" s="9">
        <v>44</v>
      </c>
      <c r="N82" s="9">
        <v>44</v>
      </c>
      <c r="O82" s="9">
        <v>44</v>
      </c>
      <c r="P82" s="61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</row>
    <row r="83" spans="1:27" s="35" customFormat="1" outlineLevel="1" x14ac:dyDescent="0.25">
      <c r="A83" s="11" t="s">
        <v>49</v>
      </c>
      <c r="B83" s="2" t="s">
        <v>49</v>
      </c>
      <c r="C83" s="31" t="s">
        <v>769</v>
      </c>
      <c r="D83" s="31" t="s">
        <v>770</v>
      </c>
      <c r="E83" s="92">
        <v>45496</v>
      </c>
      <c r="F83" s="71">
        <v>45729</v>
      </c>
      <c r="G83" s="71">
        <v>11086</v>
      </c>
      <c r="H83" s="71">
        <v>46881</v>
      </c>
      <c r="I83" s="72"/>
      <c r="J83" s="31" t="s">
        <v>771</v>
      </c>
      <c r="K83" s="3" t="s">
        <v>772</v>
      </c>
      <c r="L83" s="10" t="s">
        <v>29</v>
      </c>
      <c r="M83" s="9">
        <v>0</v>
      </c>
      <c r="N83" s="9">
        <v>0</v>
      </c>
      <c r="O83" s="9">
        <v>0</v>
      </c>
      <c r="P83" s="61">
        <v>0</v>
      </c>
      <c r="Q83" s="9">
        <v>27440</v>
      </c>
      <c r="R83" s="9">
        <v>27440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5</v>
      </c>
      <c r="Z83" s="9">
        <v>27440</v>
      </c>
    </row>
    <row r="84" spans="1:27" ht="15" customHeight="1" x14ac:dyDescent="0.25">
      <c r="A84" s="7"/>
      <c r="B84" s="7"/>
      <c r="C84" s="31"/>
      <c r="D84" s="31"/>
      <c r="E84" s="17"/>
      <c r="F84" s="17"/>
      <c r="G84" s="27"/>
      <c r="H84" s="27"/>
      <c r="I84" s="27"/>
      <c r="J84" s="34"/>
      <c r="K84" s="11" t="s">
        <v>49</v>
      </c>
      <c r="L84" s="13">
        <f>COUNTA(L78:L83)</f>
        <v>6</v>
      </c>
      <c r="M84" s="12">
        <f t="shared" ref="M84:Z84" si="7">SUM(M78:M83)</f>
        <v>3978</v>
      </c>
      <c r="N84" s="12">
        <f t="shared" si="7"/>
        <v>553</v>
      </c>
      <c r="O84" s="12">
        <f t="shared" si="7"/>
        <v>364</v>
      </c>
      <c r="P84" s="62">
        <f t="shared" si="7"/>
        <v>189</v>
      </c>
      <c r="Q84" s="12">
        <f t="shared" si="7"/>
        <v>2612860</v>
      </c>
      <c r="R84" s="12">
        <f t="shared" si="7"/>
        <v>2125221</v>
      </c>
      <c r="S84" s="12">
        <f t="shared" si="7"/>
        <v>7674</v>
      </c>
      <c r="T84" s="12">
        <f t="shared" si="7"/>
        <v>1935760</v>
      </c>
      <c r="U84" s="12">
        <f t="shared" si="7"/>
        <v>260</v>
      </c>
      <c r="V84" s="12">
        <f t="shared" si="7"/>
        <v>103521</v>
      </c>
      <c r="W84" s="12">
        <f t="shared" si="7"/>
        <v>0</v>
      </c>
      <c r="X84" s="12">
        <f t="shared" si="7"/>
        <v>0</v>
      </c>
      <c r="Y84" s="12">
        <f t="shared" si="7"/>
        <v>10</v>
      </c>
      <c r="Z84" s="12">
        <f t="shared" si="7"/>
        <v>85940</v>
      </c>
    </row>
    <row r="85" spans="1:27" ht="15" customHeight="1" x14ac:dyDescent="0.25">
      <c r="A85" s="7"/>
      <c r="B85" s="7"/>
      <c r="C85" s="31"/>
      <c r="D85" s="31"/>
      <c r="E85" s="17"/>
      <c r="F85" s="17"/>
      <c r="G85" s="27"/>
      <c r="H85" s="27"/>
      <c r="I85" s="27"/>
      <c r="J85" s="34"/>
      <c r="K85" s="11"/>
      <c r="L85" s="13"/>
      <c r="M85" s="12"/>
      <c r="N85" s="12"/>
      <c r="O85" s="12"/>
      <c r="P85" s="6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7" ht="15" customHeight="1" outlineLevel="1" x14ac:dyDescent="0.25">
      <c r="A86" s="7"/>
      <c r="B86" s="7"/>
      <c r="C86" s="31"/>
      <c r="D86" s="31"/>
      <c r="E86" s="17"/>
      <c r="F86" s="17"/>
      <c r="G86" s="27"/>
      <c r="H86" s="27"/>
      <c r="I86" s="27"/>
      <c r="J86" s="69" t="s">
        <v>11</v>
      </c>
      <c r="K86" s="8" t="s">
        <v>12</v>
      </c>
      <c r="L86" s="13"/>
      <c r="M86" s="12"/>
      <c r="N86" s="12"/>
      <c r="O86" s="12"/>
      <c r="P86" s="6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7" ht="15" customHeight="1" outlineLevel="1" x14ac:dyDescent="0.25">
      <c r="A87" s="2" t="s">
        <v>435</v>
      </c>
      <c r="B87" s="2" t="s">
        <v>49</v>
      </c>
      <c r="C87" s="31" t="s">
        <v>59</v>
      </c>
      <c r="D87" s="31" t="s">
        <v>50</v>
      </c>
      <c r="E87" s="70">
        <v>38743</v>
      </c>
      <c r="F87" s="71">
        <v>38869</v>
      </c>
      <c r="G87" s="95" t="s">
        <v>14</v>
      </c>
      <c r="H87" s="95">
        <v>42949</v>
      </c>
      <c r="I87" s="96">
        <v>23569</v>
      </c>
      <c r="J87" s="31">
        <v>120060780</v>
      </c>
      <c r="K87" s="3" t="s">
        <v>66</v>
      </c>
      <c r="L87" s="10" t="s">
        <v>15</v>
      </c>
      <c r="M87" s="9">
        <v>1</v>
      </c>
      <c r="N87" s="9">
        <v>1</v>
      </c>
      <c r="O87" s="9">
        <v>1</v>
      </c>
      <c r="P87" s="61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</row>
    <row r="88" spans="1:27" s="35" customFormat="1" ht="15" customHeight="1" outlineLevel="1" x14ac:dyDescent="0.25">
      <c r="A88" s="2" t="s">
        <v>435</v>
      </c>
      <c r="B88" s="2" t="s">
        <v>49</v>
      </c>
      <c r="C88" s="31" t="s">
        <v>434</v>
      </c>
      <c r="D88" s="31" t="s">
        <v>436</v>
      </c>
      <c r="E88" s="70">
        <v>43769</v>
      </c>
      <c r="F88" s="71">
        <v>44168</v>
      </c>
      <c r="G88" s="86">
        <v>46036</v>
      </c>
      <c r="H88" s="86">
        <v>46319</v>
      </c>
      <c r="I88" s="87"/>
      <c r="J88" s="31" t="s">
        <v>593</v>
      </c>
      <c r="K88" s="3" t="s">
        <v>433</v>
      </c>
      <c r="L88" s="10" t="s">
        <v>15</v>
      </c>
      <c r="M88" s="9">
        <v>326</v>
      </c>
      <c r="N88" s="9">
        <v>150</v>
      </c>
      <c r="O88" s="9">
        <v>150</v>
      </c>
      <c r="P88" s="61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</row>
    <row r="89" spans="1:27" ht="15" customHeight="1" outlineLevel="1" x14ac:dyDescent="0.25">
      <c r="A89" s="2" t="s">
        <v>435</v>
      </c>
      <c r="B89" s="2" t="s">
        <v>49</v>
      </c>
      <c r="C89" s="31" t="s">
        <v>458</v>
      </c>
      <c r="D89" s="31" t="s">
        <v>459</v>
      </c>
      <c r="E89" s="70">
        <v>43859</v>
      </c>
      <c r="F89" s="71">
        <v>44217</v>
      </c>
      <c r="G89" s="86">
        <v>11377</v>
      </c>
      <c r="H89" s="86">
        <v>11405</v>
      </c>
      <c r="I89" s="87"/>
      <c r="J89" s="73">
        <v>120200110</v>
      </c>
      <c r="K89" s="3" t="s">
        <v>457</v>
      </c>
      <c r="L89" s="10" t="s">
        <v>15</v>
      </c>
      <c r="M89" s="9">
        <v>364</v>
      </c>
      <c r="N89" s="9">
        <v>364</v>
      </c>
      <c r="O89" s="9">
        <v>322</v>
      </c>
      <c r="P89" s="61">
        <v>42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</row>
    <row r="90" spans="1:27" ht="15" customHeight="1" outlineLevel="1" x14ac:dyDescent="0.25">
      <c r="A90" s="2" t="s">
        <v>435</v>
      </c>
      <c r="B90" s="24" t="s">
        <v>49</v>
      </c>
      <c r="C90" s="31" t="s">
        <v>60</v>
      </c>
      <c r="D90" s="31" t="s">
        <v>65</v>
      </c>
      <c r="E90" s="70">
        <v>44280</v>
      </c>
      <c r="F90" s="71">
        <v>44770</v>
      </c>
      <c r="G90" s="86">
        <v>46681</v>
      </c>
      <c r="H90" s="86">
        <v>45951</v>
      </c>
      <c r="I90" s="87"/>
      <c r="J90" s="73">
        <v>120210180</v>
      </c>
      <c r="K90" s="3" t="s">
        <v>565</v>
      </c>
      <c r="L90" s="10" t="s">
        <v>29</v>
      </c>
      <c r="M90" s="9">
        <v>0</v>
      </c>
      <c r="N90" s="9">
        <v>0</v>
      </c>
      <c r="O90" s="9">
        <v>0</v>
      </c>
      <c r="P90" s="61">
        <v>0</v>
      </c>
      <c r="Q90" s="9">
        <v>16800</v>
      </c>
      <c r="R90" s="9">
        <v>13600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27</v>
      </c>
      <c r="Z90" s="9">
        <v>13600</v>
      </c>
    </row>
    <row r="91" spans="1:27" ht="15" customHeight="1" outlineLevel="1" x14ac:dyDescent="0.25">
      <c r="A91" s="2" t="s">
        <v>435</v>
      </c>
      <c r="B91" s="2" t="s">
        <v>49</v>
      </c>
      <c r="C91" s="31" t="s">
        <v>458</v>
      </c>
      <c r="D91" s="31" t="s">
        <v>459</v>
      </c>
      <c r="E91" s="70">
        <v>44448</v>
      </c>
      <c r="F91" s="71">
        <v>44763</v>
      </c>
      <c r="G91" s="86">
        <v>11211</v>
      </c>
      <c r="H91" s="86">
        <v>11211</v>
      </c>
      <c r="I91" s="87"/>
      <c r="J91" s="73">
        <v>120220010</v>
      </c>
      <c r="K91" s="3" t="s">
        <v>530</v>
      </c>
      <c r="L91" s="10" t="s">
        <v>15</v>
      </c>
      <c r="M91" s="9">
        <v>336</v>
      </c>
      <c r="N91" s="9">
        <v>336</v>
      </c>
      <c r="O91" s="9">
        <v>144</v>
      </c>
      <c r="P91" s="61">
        <v>192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</row>
    <row r="92" spans="1:27" s="24" customFormat="1" ht="12.75" outlineLevel="1" x14ac:dyDescent="0.2">
      <c r="A92" s="3" t="s">
        <v>435</v>
      </c>
      <c r="B92" s="24" t="s">
        <v>49</v>
      </c>
      <c r="C92" s="24">
        <v>448</v>
      </c>
      <c r="D92" s="24">
        <v>308</v>
      </c>
      <c r="E92" s="125">
        <v>45169</v>
      </c>
      <c r="F92" s="71">
        <v>45666</v>
      </c>
      <c r="G92" s="71">
        <v>11017</v>
      </c>
      <c r="H92" s="71">
        <v>46811</v>
      </c>
      <c r="J92" s="31">
        <v>120240040</v>
      </c>
      <c r="K92" s="3" t="s">
        <v>773</v>
      </c>
      <c r="L92" s="10" t="s">
        <v>15</v>
      </c>
      <c r="M92" s="9">
        <v>101</v>
      </c>
      <c r="N92" s="9">
        <v>101</v>
      </c>
      <c r="O92" s="9">
        <v>101</v>
      </c>
      <c r="P92" s="61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/>
    </row>
    <row r="93" spans="1:27" ht="15" customHeight="1" x14ac:dyDescent="0.25">
      <c r="A93" s="7"/>
      <c r="B93" s="7"/>
      <c r="C93" s="31"/>
      <c r="D93" s="31"/>
      <c r="E93" s="17"/>
      <c r="F93" s="17"/>
      <c r="G93" s="27"/>
      <c r="H93" s="27"/>
      <c r="I93" s="27"/>
      <c r="J93" s="34"/>
      <c r="K93" s="11" t="s">
        <v>435</v>
      </c>
      <c r="L93" s="13">
        <f>COUNTA(L87:L92)</f>
        <v>6</v>
      </c>
      <c r="M93" s="12">
        <f>SUM(M87:M92)</f>
        <v>1128</v>
      </c>
      <c r="N93" s="12">
        <f t="shared" ref="N93:Z93" si="8">SUM(N87:N92)</f>
        <v>952</v>
      </c>
      <c r="O93" s="12">
        <f t="shared" si="8"/>
        <v>718</v>
      </c>
      <c r="P93" s="62">
        <f t="shared" si="8"/>
        <v>234</v>
      </c>
      <c r="Q93" s="12">
        <f t="shared" si="8"/>
        <v>16800</v>
      </c>
      <c r="R93" s="12">
        <f t="shared" si="8"/>
        <v>13600</v>
      </c>
      <c r="S93" s="12">
        <f t="shared" si="8"/>
        <v>0</v>
      </c>
      <c r="T93" s="12">
        <f t="shared" si="8"/>
        <v>0</v>
      </c>
      <c r="U93" s="12">
        <f t="shared" si="8"/>
        <v>0</v>
      </c>
      <c r="V93" s="12">
        <f t="shared" si="8"/>
        <v>0</v>
      </c>
      <c r="W93" s="12">
        <f t="shared" si="8"/>
        <v>0</v>
      </c>
      <c r="X93" s="12">
        <f t="shared" si="8"/>
        <v>0</v>
      </c>
      <c r="Y93" s="12">
        <f t="shared" si="8"/>
        <v>27</v>
      </c>
      <c r="Z93" s="12">
        <f t="shared" si="8"/>
        <v>13600</v>
      </c>
    </row>
    <row r="94" spans="1:27" ht="15" customHeight="1" x14ac:dyDescent="0.25">
      <c r="A94" s="7"/>
      <c r="B94" s="7"/>
      <c r="C94" s="31"/>
      <c r="D94" s="31"/>
      <c r="E94" s="17"/>
      <c r="F94" s="17"/>
      <c r="G94" s="27"/>
      <c r="H94" s="27"/>
      <c r="I94" s="27"/>
      <c r="J94" s="34"/>
      <c r="K94" s="11"/>
      <c r="L94" s="13"/>
      <c r="M94" s="12"/>
      <c r="N94" s="12"/>
      <c r="O94" s="12"/>
      <c r="P94" s="6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7" ht="15" customHeight="1" outlineLevel="1" x14ac:dyDescent="0.25">
      <c r="A95" s="7"/>
      <c r="B95" s="7"/>
      <c r="C95" s="31"/>
      <c r="D95" s="31"/>
      <c r="E95" s="17"/>
      <c r="F95" s="17"/>
      <c r="G95" s="27"/>
      <c r="H95" s="27"/>
      <c r="I95" s="27"/>
      <c r="J95" s="69" t="s">
        <v>11</v>
      </c>
      <c r="K95" s="8" t="s">
        <v>12</v>
      </c>
      <c r="L95" s="14"/>
      <c r="M95" s="9"/>
      <c r="N95" s="9"/>
      <c r="O95" s="9"/>
      <c r="P95" s="61"/>
      <c r="Q95" s="9"/>
      <c r="R95" s="9"/>
      <c r="S95" s="9"/>
      <c r="T95" s="9"/>
      <c r="U95" s="9"/>
      <c r="V95" s="9"/>
      <c r="W95" s="9"/>
      <c r="X95" s="9"/>
      <c r="Y95" s="9"/>
      <c r="Z95" s="152"/>
    </row>
    <row r="96" spans="1:27" ht="15" customHeight="1" outlineLevel="1" x14ac:dyDescent="0.25">
      <c r="A96" s="24" t="s">
        <v>67</v>
      </c>
      <c r="B96" s="24" t="s">
        <v>289</v>
      </c>
      <c r="C96" s="31" t="s">
        <v>86</v>
      </c>
      <c r="D96" s="31" t="s">
        <v>87</v>
      </c>
      <c r="E96" s="70">
        <v>36266</v>
      </c>
      <c r="F96" s="71">
        <v>36643</v>
      </c>
      <c r="G96" s="86" t="s">
        <v>14</v>
      </c>
      <c r="H96" s="86">
        <v>44153</v>
      </c>
      <c r="I96" s="86"/>
      <c r="J96" s="31">
        <v>119990790</v>
      </c>
      <c r="K96" s="3" t="s">
        <v>667</v>
      </c>
      <c r="L96" s="10" t="s">
        <v>15</v>
      </c>
      <c r="M96" s="9">
        <v>5</v>
      </c>
      <c r="N96" s="9">
        <v>1</v>
      </c>
      <c r="O96" s="9">
        <v>1</v>
      </c>
      <c r="P96" s="61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</row>
    <row r="97" spans="1:26" ht="15" customHeight="1" outlineLevel="1" x14ac:dyDescent="0.25">
      <c r="A97" s="24" t="s">
        <v>67</v>
      </c>
      <c r="B97" s="24" t="s">
        <v>67</v>
      </c>
      <c r="C97" s="31" t="s">
        <v>68</v>
      </c>
      <c r="D97" s="31" t="s">
        <v>69</v>
      </c>
      <c r="E97" s="70">
        <v>45209</v>
      </c>
      <c r="F97" s="71">
        <v>45274</v>
      </c>
      <c r="G97" s="86">
        <v>47157</v>
      </c>
      <c r="H97" s="86">
        <v>46426</v>
      </c>
      <c r="I97" s="86"/>
      <c r="J97" s="104" t="s">
        <v>654</v>
      </c>
      <c r="K97" s="24" t="s">
        <v>653</v>
      </c>
      <c r="L97" s="10" t="s">
        <v>29</v>
      </c>
      <c r="M97" s="9">
        <v>0</v>
      </c>
      <c r="N97" s="9">
        <v>0</v>
      </c>
      <c r="O97" s="9">
        <v>0</v>
      </c>
      <c r="P97" s="61">
        <v>0</v>
      </c>
      <c r="Q97" s="9">
        <v>7063</v>
      </c>
      <c r="R97" s="9">
        <v>7062</v>
      </c>
      <c r="S97" s="9">
        <v>0</v>
      </c>
      <c r="T97" s="9">
        <v>0</v>
      </c>
      <c r="U97" s="9">
        <v>18</v>
      </c>
      <c r="V97" s="9">
        <v>7062</v>
      </c>
      <c r="W97" s="9">
        <v>0</v>
      </c>
      <c r="X97" s="9">
        <v>0</v>
      </c>
      <c r="Y97" s="9">
        <v>0</v>
      </c>
      <c r="Z97" s="9">
        <v>0</v>
      </c>
    </row>
    <row r="98" spans="1:26" ht="15" customHeight="1" outlineLevel="1" x14ac:dyDescent="0.25">
      <c r="A98" s="2" t="s">
        <v>67</v>
      </c>
      <c r="B98" s="2" t="s">
        <v>67</v>
      </c>
      <c r="C98" s="31" t="s">
        <v>68</v>
      </c>
      <c r="D98" s="31" t="s">
        <v>69</v>
      </c>
      <c r="E98" s="70">
        <v>36627</v>
      </c>
      <c r="F98" s="71">
        <v>36958</v>
      </c>
      <c r="G98" s="97" t="s">
        <v>14</v>
      </c>
      <c r="H98" s="97">
        <v>38097</v>
      </c>
      <c r="I98" s="98">
        <v>22259</v>
      </c>
      <c r="J98" s="31">
        <v>120000790</v>
      </c>
      <c r="K98" s="3" t="s">
        <v>70</v>
      </c>
      <c r="L98" s="10" t="s">
        <v>15</v>
      </c>
      <c r="M98" s="9">
        <v>1</v>
      </c>
      <c r="N98" s="9">
        <v>1</v>
      </c>
      <c r="O98" s="9">
        <v>1</v>
      </c>
      <c r="P98" s="61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</row>
    <row r="99" spans="1:26" ht="15" customHeight="1" outlineLevel="1" x14ac:dyDescent="0.25">
      <c r="A99" s="2" t="s">
        <v>67</v>
      </c>
      <c r="B99" s="2" t="s">
        <v>67</v>
      </c>
      <c r="C99" s="73">
        <v>576</v>
      </c>
      <c r="D99" s="73">
        <v>110</v>
      </c>
      <c r="E99" s="70">
        <v>38111</v>
      </c>
      <c r="F99" s="71">
        <v>38470</v>
      </c>
      <c r="G99" s="86" t="s">
        <v>14</v>
      </c>
      <c r="H99" s="86">
        <v>39649</v>
      </c>
      <c r="I99" s="86"/>
      <c r="J99" s="31">
        <v>120040860</v>
      </c>
      <c r="K99" s="3" t="s">
        <v>668</v>
      </c>
      <c r="L99" s="10" t="s">
        <v>15</v>
      </c>
      <c r="M99" s="9">
        <v>2</v>
      </c>
      <c r="N99" s="9">
        <v>1</v>
      </c>
      <c r="O99" s="9">
        <v>1</v>
      </c>
      <c r="P99" s="61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</row>
    <row r="100" spans="1:26" ht="15" customHeight="1" outlineLevel="1" x14ac:dyDescent="0.25">
      <c r="A100" s="2" t="s">
        <v>67</v>
      </c>
      <c r="B100" s="2" t="s">
        <v>67</v>
      </c>
      <c r="C100" s="31" t="s">
        <v>68</v>
      </c>
      <c r="D100" s="31" t="s">
        <v>69</v>
      </c>
      <c r="E100" s="70">
        <v>38418</v>
      </c>
      <c r="F100" s="71">
        <v>38666</v>
      </c>
      <c r="G100" s="97" t="s">
        <v>14</v>
      </c>
      <c r="H100" s="97">
        <v>39870</v>
      </c>
      <c r="I100" s="98">
        <v>23408</v>
      </c>
      <c r="J100" s="31">
        <v>120050760</v>
      </c>
      <c r="K100" s="3" t="s">
        <v>71</v>
      </c>
      <c r="L100" s="10" t="s">
        <v>15</v>
      </c>
      <c r="M100" s="9">
        <v>2</v>
      </c>
      <c r="N100" s="9">
        <v>1</v>
      </c>
      <c r="O100" s="9">
        <v>1</v>
      </c>
      <c r="P100" s="61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</row>
    <row r="101" spans="1:26" ht="15" customHeight="1" outlineLevel="1" x14ac:dyDescent="0.25">
      <c r="A101" s="2" t="s">
        <v>67</v>
      </c>
      <c r="B101" s="2" t="s">
        <v>67</v>
      </c>
      <c r="C101" s="31" t="s">
        <v>68</v>
      </c>
      <c r="D101" s="31" t="s">
        <v>69</v>
      </c>
      <c r="E101" s="70">
        <v>38541</v>
      </c>
      <c r="F101" s="71">
        <v>38841</v>
      </c>
      <c r="G101" s="97" t="s">
        <v>14</v>
      </c>
      <c r="H101" s="97">
        <v>43010</v>
      </c>
      <c r="I101" s="98" t="s">
        <v>674</v>
      </c>
      <c r="J101" s="31">
        <v>120060050</v>
      </c>
      <c r="K101" s="3" t="s">
        <v>72</v>
      </c>
      <c r="L101" s="10" t="s">
        <v>15</v>
      </c>
      <c r="M101" s="9">
        <v>3</v>
      </c>
      <c r="N101" s="9">
        <v>1</v>
      </c>
      <c r="O101" s="9">
        <v>1</v>
      </c>
      <c r="P101" s="61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</row>
    <row r="102" spans="1:26" ht="15" customHeight="1" outlineLevel="1" x14ac:dyDescent="0.25">
      <c r="A102" s="2" t="s">
        <v>67</v>
      </c>
      <c r="B102" s="2" t="s">
        <v>67</v>
      </c>
      <c r="C102" s="31" t="s">
        <v>68</v>
      </c>
      <c r="D102" s="31" t="s">
        <v>69</v>
      </c>
      <c r="E102" s="70">
        <v>38729</v>
      </c>
      <c r="F102" s="71">
        <v>38869</v>
      </c>
      <c r="G102" s="97" t="s">
        <v>14</v>
      </c>
      <c r="H102" s="97">
        <v>42958</v>
      </c>
      <c r="I102" s="98">
        <v>23640</v>
      </c>
      <c r="J102" s="31">
        <v>120060720</v>
      </c>
      <c r="K102" s="3" t="s">
        <v>71</v>
      </c>
      <c r="L102" s="10" t="s">
        <v>15</v>
      </c>
      <c r="M102" s="9">
        <v>2</v>
      </c>
      <c r="N102" s="9">
        <v>2</v>
      </c>
      <c r="O102" s="9">
        <v>2</v>
      </c>
      <c r="P102" s="61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</row>
    <row r="103" spans="1:26" ht="15" customHeight="1" outlineLevel="1" x14ac:dyDescent="0.25">
      <c r="A103" s="2" t="s">
        <v>67</v>
      </c>
      <c r="B103" s="2" t="s">
        <v>67</v>
      </c>
      <c r="C103" s="73">
        <v>576</v>
      </c>
      <c r="D103" s="73">
        <v>110</v>
      </c>
      <c r="E103" s="71">
        <v>41513</v>
      </c>
      <c r="F103" s="71">
        <v>41837</v>
      </c>
      <c r="G103" s="71">
        <v>45866</v>
      </c>
      <c r="H103" s="71">
        <v>45166</v>
      </c>
      <c r="I103" s="72"/>
      <c r="J103" s="73">
        <v>120140030</v>
      </c>
      <c r="K103" s="19" t="s">
        <v>312</v>
      </c>
      <c r="L103" s="10" t="s">
        <v>15</v>
      </c>
      <c r="M103" s="23">
        <v>3</v>
      </c>
      <c r="N103" s="23">
        <v>3</v>
      </c>
      <c r="O103" s="23">
        <v>3</v>
      </c>
      <c r="P103" s="67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</row>
    <row r="104" spans="1:26" ht="15" customHeight="1" outlineLevel="1" x14ac:dyDescent="0.25">
      <c r="A104" s="2" t="s">
        <v>67</v>
      </c>
      <c r="B104" s="2" t="s">
        <v>67</v>
      </c>
      <c r="C104" s="31" t="s">
        <v>68</v>
      </c>
      <c r="D104" s="31" t="s">
        <v>69</v>
      </c>
      <c r="E104" s="71">
        <v>42230</v>
      </c>
      <c r="F104" s="71">
        <v>42824</v>
      </c>
      <c r="G104" s="71">
        <v>47287</v>
      </c>
      <c r="H104" s="71">
        <v>45183</v>
      </c>
      <c r="I104" s="72"/>
      <c r="J104" s="31">
        <v>120160040</v>
      </c>
      <c r="K104" s="3" t="s">
        <v>348</v>
      </c>
      <c r="L104" s="10" t="s">
        <v>29</v>
      </c>
      <c r="M104" s="9">
        <v>0</v>
      </c>
      <c r="N104" s="9">
        <v>0</v>
      </c>
      <c r="O104" s="9">
        <v>0</v>
      </c>
      <c r="P104" s="61">
        <v>0</v>
      </c>
      <c r="Q104" s="9">
        <v>110100</v>
      </c>
      <c r="R104" s="9">
        <v>110100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5</v>
      </c>
      <c r="Z104" s="9">
        <v>110100</v>
      </c>
    </row>
    <row r="105" spans="1:26" ht="15" customHeight="1" outlineLevel="1" x14ac:dyDescent="0.25">
      <c r="A105" s="2" t="s">
        <v>67</v>
      </c>
      <c r="B105" s="2" t="s">
        <v>67</v>
      </c>
      <c r="C105" s="31" t="s">
        <v>68</v>
      </c>
      <c r="D105" s="31" t="s">
        <v>69</v>
      </c>
      <c r="E105" s="125">
        <v>43804</v>
      </c>
      <c r="F105" s="125">
        <v>44098</v>
      </c>
      <c r="G105" s="86">
        <v>45936</v>
      </c>
      <c r="H105" s="86">
        <v>45236</v>
      </c>
      <c r="I105" s="87"/>
      <c r="J105" s="31">
        <v>120200080</v>
      </c>
      <c r="K105" s="3" t="s">
        <v>437</v>
      </c>
      <c r="L105" s="10" t="s">
        <v>29</v>
      </c>
      <c r="M105" s="9">
        <v>0</v>
      </c>
      <c r="N105" s="9">
        <v>0</v>
      </c>
      <c r="O105" s="9">
        <v>0</v>
      </c>
      <c r="P105" s="61">
        <v>0</v>
      </c>
      <c r="Q105" s="9">
        <v>9000</v>
      </c>
      <c r="R105" s="9">
        <v>9000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5</v>
      </c>
      <c r="Z105" s="9">
        <v>9000</v>
      </c>
    </row>
    <row r="106" spans="1:26" ht="15" customHeight="1" outlineLevel="1" x14ac:dyDescent="0.25">
      <c r="A106" s="2" t="s">
        <v>67</v>
      </c>
      <c r="B106" s="2" t="s">
        <v>67</v>
      </c>
      <c r="C106" s="31" t="s">
        <v>68</v>
      </c>
      <c r="D106" s="31" t="s">
        <v>69</v>
      </c>
      <c r="E106" s="70">
        <v>44001</v>
      </c>
      <c r="F106" s="71">
        <v>44224</v>
      </c>
      <c r="G106" s="86">
        <v>46057</v>
      </c>
      <c r="H106" s="86">
        <v>45355</v>
      </c>
      <c r="I106" s="87"/>
      <c r="J106" s="31">
        <v>120200230</v>
      </c>
      <c r="K106" s="3" t="s">
        <v>454</v>
      </c>
      <c r="L106" s="10" t="s">
        <v>29</v>
      </c>
      <c r="M106" s="9">
        <v>0</v>
      </c>
      <c r="N106" s="9">
        <v>0</v>
      </c>
      <c r="O106" s="9">
        <v>0</v>
      </c>
      <c r="P106" s="61">
        <v>0</v>
      </c>
      <c r="Q106" s="9">
        <v>5000</v>
      </c>
      <c r="R106" s="9">
        <v>5000</v>
      </c>
      <c r="S106" s="9">
        <v>0</v>
      </c>
      <c r="T106" s="9">
        <v>0</v>
      </c>
      <c r="U106" s="9">
        <v>13</v>
      </c>
      <c r="V106" s="9">
        <v>5000</v>
      </c>
      <c r="W106" s="9">
        <v>0</v>
      </c>
      <c r="X106" s="9">
        <v>0</v>
      </c>
      <c r="Y106" s="9">
        <v>0</v>
      </c>
      <c r="Z106" s="9">
        <v>0</v>
      </c>
    </row>
    <row r="107" spans="1:26" ht="15" customHeight="1" outlineLevel="1" x14ac:dyDescent="0.25">
      <c r="A107" s="24" t="s">
        <v>67</v>
      </c>
      <c r="B107" s="24" t="s">
        <v>289</v>
      </c>
      <c r="C107" s="31" t="s">
        <v>73</v>
      </c>
      <c r="D107" s="31" t="s">
        <v>74</v>
      </c>
      <c r="E107" s="70">
        <v>44272</v>
      </c>
      <c r="F107" s="71">
        <v>44910</v>
      </c>
      <c r="G107" s="86">
        <v>46809</v>
      </c>
      <c r="H107" s="86">
        <v>46079</v>
      </c>
      <c r="I107" s="87"/>
      <c r="J107" s="31">
        <v>120210150</v>
      </c>
      <c r="K107" s="19" t="s">
        <v>552</v>
      </c>
      <c r="L107" s="10" t="s">
        <v>29</v>
      </c>
      <c r="M107" s="9">
        <v>0</v>
      </c>
      <c r="N107" s="9">
        <v>0</v>
      </c>
      <c r="O107" s="9">
        <v>0</v>
      </c>
      <c r="P107" s="61">
        <v>0</v>
      </c>
      <c r="Q107" s="9">
        <v>8870</v>
      </c>
      <c r="R107" s="9">
        <v>8870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8870</v>
      </c>
    </row>
    <row r="108" spans="1:26" ht="15" customHeight="1" outlineLevel="1" x14ac:dyDescent="0.25">
      <c r="A108" s="2" t="s">
        <v>67</v>
      </c>
      <c r="B108" s="2" t="s">
        <v>67</v>
      </c>
      <c r="C108" s="31" t="s">
        <v>68</v>
      </c>
      <c r="D108" s="31" t="s">
        <v>69</v>
      </c>
      <c r="E108" s="70">
        <v>43942</v>
      </c>
      <c r="F108" s="71">
        <v>44105</v>
      </c>
      <c r="G108" s="86">
        <v>45938</v>
      </c>
      <c r="H108" s="86" t="s">
        <v>14</v>
      </c>
      <c r="I108" s="87"/>
      <c r="J108" s="31">
        <v>620200100</v>
      </c>
      <c r="K108" s="3" t="s">
        <v>438</v>
      </c>
      <c r="L108" s="10" t="s">
        <v>15</v>
      </c>
      <c r="M108" s="9">
        <v>1</v>
      </c>
      <c r="N108" s="9">
        <v>1</v>
      </c>
      <c r="O108" s="9">
        <v>1</v>
      </c>
      <c r="P108" s="61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</row>
    <row r="109" spans="1:26" ht="15" customHeight="1" outlineLevel="1" x14ac:dyDescent="0.25">
      <c r="A109" s="24" t="s">
        <v>67</v>
      </c>
      <c r="B109" s="24" t="s">
        <v>289</v>
      </c>
      <c r="C109" s="31" t="s">
        <v>73</v>
      </c>
      <c r="D109" s="31" t="s">
        <v>74</v>
      </c>
      <c r="E109" s="70">
        <v>44731</v>
      </c>
      <c r="F109" s="71">
        <v>44998</v>
      </c>
      <c r="G109" s="86">
        <v>46873</v>
      </c>
      <c r="H109" s="86">
        <v>46142</v>
      </c>
      <c r="I109" s="87"/>
      <c r="J109" s="31">
        <v>620220080</v>
      </c>
      <c r="K109" s="3" t="s">
        <v>618</v>
      </c>
      <c r="L109" s="10" t="s">
        <v>15</v>
      </c>
      <c r="M109" s="9">
        <v>1</v>
      </c>
      <c r="N109" s="9">
        <v>1</v>
      </c>
      <c r="O109" s="9">
        <v>1</v>
      </c>
      <c r="P109" s="61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</row>
    <row r="110" spans="1:26" ht="15" customHeight="1" x14ac:dyDescent="0.25">
      <c r="A110" s="7"/>
      <c r="B110" s="7"/>
      <c r="C110" s="31"/>
      <c r="D110" s="31"/>
      <c r="E110" s="17"/>
      <c r="F110" s="17"/>
      <c r="G110" s="27"/>
      <c r="H110" s="27"/>
      <c r="I110" s="27"/>
      <c r="J110" s="34"/>
      <c r="K110" s="11" t="s">
        <v>67</v>
      </c>
      <c r="L110" s="13">
        <f>COUNTA(L96:L109)</f>
        <v>14</v>
      </c>
      <c r="M110" s="12">
        <f t="shared" ref="M110:Z110" si="9">SUM(M96:M109)</f>
        <v>20</v>
      </c>
      <c r="N110" s="12">
        <f t="shared" si="9"/>
        <v>12</v>
      </c>
      <c r="O110" s="12">
        <f t="shared" si="9"/>
        <v>12</v>
      </c>
      <c r="P110" s="62">
        <f t="shared" si="9"/>
        <v>0</v>
      </c>
      <c r="Q110" s="12">
        <f t="shared" si="9"/>
        <v>140033</v>
      </c>
      <c r="R110" s="12">
        <f t="shared" si="9"/>
        <v>140032</v>
      </c>
      <c r="S110" s="12">
        <f t="shared" si="9"/>
        <v>0</v>
      </c>
      <c r="T110" s="12">
        <f t="shared" si="9"/>
        <v>0</v>
      </c>
      <c r="U110" s="12">
        <f t="shared" si="9"/>
        <v>31</v>
      </c>
      <c r="V110" s="12">
        <f t="shared" si="9"/>
        <v>12062</v>
      </c>
      <c r="W110" s="12">
        <f t="shared" si="9"/>
        <v>0</v>
      </c>
      <c r="X110" s="12">
        <f t="shared" si="9"/>
        <v>0</v>
      </c>
      <c r="Y110" s="12">
        <f t="shared" si="9"/>
        <v>10</v>
      </c>
      <c r="Z110" s="12">
        <f t="shared" si="9"/>
        <v>127970</v>
      </c>
    </row>
    <row r="111" spans="1:26" ht="15" customHeight="1" x14ac:dyDescent="0.25">
      <c r="A111" s="75"/>
      <c r="B111" s="75"/>
      <c r="C111" s="76"/>
      <c r="D111" s="76"/>
      <c r="E111" s="77"/>
      <c r="F111" s="77"/>
      <c r="G111" s="77"/>
      <c r="H111" s="77"/>
      <c r="I111" s="77"/>
      <c r="J111" s="78"/>
      <c r="K111" s="79"/>
      <c r="L111" s="93"/>
      <c r="M111" s="80"/>
      <c r="N111" s="80"/>
      <c r="O111" s="80"/>
      <c r="P111" s="81"/>
      <c r="Q111" s="80"/>
      <c r="R111" s="80"/>
      <c r="S111" s="80"/>
      <c r="T111" s="80"/>
      <c r="U111" s="80"/>
      <c r="V111" s="80"/>
      <c r="W111" s="80"/>
      <c r="X111" s="80"/>
      <c r="Y111" s="80"/>
      <c r="Z111" s="152"/>
    </row>
    <row r="112" spans="1:26" ht="15" customHeight="1" outlineLevel="1" x14ac:dyDescent="0.25">
      <c r="A112" s="7"/>
      <c r="B112" s="7"/>
      <c r="C112" s="31"/>
      <c r="D112" s="31"/>
      <c r="E112" s="17"/>
      <c r="F112" s="17"/>
      <c r="G112" s="27"/>
      <c r="H112" s="27"/>
      <c r="I112" s="27"/>
      <c r="J112" s="69" t="s">
        <v>11</v>
      </c>
      <c r="K112" s="8" t="s">
        <v>12</v>
      </c>
      <c r="L112" s="14"/>
      <c r="M112" s="9"/>
      <c r="N112" s="9"/>
      <c r="O112" s="9"/>
      <c r="P112" s="61"/>
      <c r="Q112" s="9"/>
      <c r="R112" s="9"/>
      <c r="S112" s="9"/>
      <c r="T112" s="9"/>
      <c r="U112" s="9"/>
      <c r="V112" s="9"/>
      <c r="W112" s="9"/>
      <c r="X112" s="9"/>
      <c r="Y112" s="9"/>
      <c r="Z112" s="152"/>
    </row>
    <row r="113" spans="1:26" ht="15" customHeight="1" outlineLevel="1" x14ac:dyDescent="0.25">
      <c r="A113" s="2" t="s">
        <v>75</v>
      </c>
      <c r="B113" s="2" t="s">
        <v>289</v>
      </c>
      <c r="C113" s="31" t="s">
        <v>78</v>
      </c>
      <c r="D113" s="31" t="s">
        <v>79</v>
      </c>
      <c r="E113" s="70">
        <v>37749</v>
      </c>
      <c r="F113" s="71">
        <v>37973</v>
      </c>
      <c r="G113" s="126" t="s">
        <v>14</v>
      </c>
      <c r="H113" s="126">
        <v>39119</v>
      </c>
      <c r="I113" s="127" t="s">
        <v>134</v>
      </c>
      <c r="J113" s="31">
        <v>120030970</v>
      </c>
      <c r="K113" s="3" t="s">
        <v>80</v>
      </c>
      <c r="L113" s="10" t="s">
        <v>15</v>
      </c>
      <c r="M113" s="9">
        <v>1</v>
      </c>
      <c r="N113" s="9">
        <v>1</v>
      </c>
      <c r="O113" s="9">
        <v>1</v>
      </c>
      <c r="P113" s="61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</row>
    <row r="114" spans="1:26" ht="15" customHeight="1" outlineLevel="1" x14ac:dyDescent="0.25">
      <c r="A114" s="2" t="s">
        <v>75</v>
      </c>
      <c r="B114" s="2" t="s">
        <v>75</v>
      </c>
      <c r="C114" s="31" t="s">
        <v>76</v>
      </c>
      <c r="D114" s="31" t="s">
        <v>77</v>
      </c>
      <c r="E114" s="70">
        <v>38093</v>
      </c>
      <c r="F114" s="71">
        <v>42632</v>
      </c>
      <c r="G114" s="126">
        <v>45919</v>
      </c>
      <c r="H114" s="126">
        <v>45218</v>
      </c>
      <c r="I114" s="127"/>
      <c r="J114" s="31" t="s">
        <v>594</v>
      </c>
      <c r="K114" s="3" t="s">
        <v>297</v>
      </c>
      <c r="L114" s="10" t="s">
        <v>15</v>
      </c>
      <c r="M114" s="9">
        <v>37</v>
      </c>
      <c r="N114" s="9">
        <v>5</v>
      </c>
      <c r="O114" s="9">
        <v>5</v>
      </c>
      <c r="P114" s="61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</row>
    <row r="115" spans="1:26" ht="15" customHeight="1" outlineLevel="1" x14ac:dyDescent="0.25">
      <c r="A115" s="2" t="s">
        <v>75</v>
      </c>
      <c r="B115" s="2" t="s">
        <v>75</v>
      </c>
      <c r="C115" s="31" t="s">
        <v>76</v>
      </c>
      <c r="D115" s="31" t="s">
        <v>77</v>
      </c>
      <c r="E115" s="70">
        <v>38267</v>
      </c>
      <c r="F115" s="71">
        <v>38358</v>
      </c>
      <c r="G115" s="126" t="s">
        <v>14</v>
      </c>
      <c r="H115" s="126">
        <v>39504</v>
      </c>
      <c r="I115" s="127">
        <v>23390</v>
      </c>
      <c r="J115" s="31">
        <v>120050430</v>
      </c>
      <c r="K115" s="3" t="s">
        <v>81</v>
      </c>
      <c r="L115" s="10" t="s">
        <v>15</v>
      </c>
      <c r="M115" s="9">
        <v>2</v>
      </c>
      <c r="N115" s="9">
        <v>1</v>
      </c>
      <c r="O115" s="9">
        <v>1</v>
      </c>
      <c r="P115" s="61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</row>
    <row r="116" spans="1:26" ht="15" customHeight="1" outlineLevel="1" x14ac:dyDescent="0.25">
      <c r="A116" s="2" t="s">
        <v>75</v>
      </c>
      <c r="B116" s="2" t="s">
        <v>289</v>
      </c>
      <c r="C116" s="31" t="s">
        <v>78</v>
      </c>
      <c r="D116" s="31" t="s">
        <v>79</v>
      </c>
      <c r="E116" s="70">
        <v>38923</v>
      </c>
      <c r="F116" s="71">
        <v>39331</v>
      </c>
      <c r="G116" s="126" t="s">
        <v>14</v>
      </c>
      <c r="H116" s="126">
        <v>43420</v>
      </c>
      <c r="I116" s="127">
        <v>24122</v>
      </c>
      <c r="J116" s="31">
        <v>120070030</v>
      </c>
      <c r="K116" s="3" t="s">
        <v>82</v>
      </c>
      <c r="L116" s="10" t="s">
        <v>15</v>
      </c>
      <c r="M116" s="9">
        <v>3</v>
      </c>
      <c r="N116" s="9">
        <v>2</v>
      </c>
      <c r="O116" s="9">
        <v>2</v>
      </c>
      <c r="P116" s="61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</row>
    <row r="117" spans="1:26" ht="15" customHeight="1" outlineLevel="1" x14ac:dyDescent="0.25">
      <c r="A117" s="24" t="s">
        <v>75</v>
      </c>
      <c r="B117" s="24" t="s">
        <v>75</v>
      </c>
      <c r="C117" s="73">
        <v>497</v>
      </c>
      <c r="D117" s="73">
        <v>280</v>
      </c>
      <c r="E117" s="71">
        <v>39797</v>
      </c>
      <c r="F117" s="71">
        <v>41074</v>
      </c>
      <c r="G117" s="126" t="s">
        <v>14</v>
      </c>
      <c r="H117" s="126">
        <v>43637</v>
      </c>
      <c r="I117" s="127">
        <v>24819</v>
      </c>
      <c r="J117" s="73">
        <v>120090050</v>
      </c>
      <c r="K117" s="24" t="s">
        <v>280</v>
      </c>
      <c r="L117" s="10" t="s">
        <v>29</v>
      </c>
      <c r="M117" s="23">
        <v>0</v>
      </c>
      <c r="N117" s="23">
        <v>0</v>
      </c>
      <c r="O117" s="23">
        <v>0</v>
      </c>
      <c r="P117" s="67">
        <v>0</v>
      </c>
      <c r="Q117" s="23">
        <v>34367</v>
      </c>
      <c r="R117" s="23">
        <v>26115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5</v>
      </c>
      <c r="Z117" s="9">
        <v>26115</v>
      </c>
    </row>
    <row r="118" spans="1:26" ht="15" customHeight="1" outlineLevel="1" x14ac:dyDescent="0.25">
      <c r="A118" s="24" t="s">
        <v>75</v>
      </c>
      <c r="B118" s="24" t="s">
        <v>75</v>
      </c>
      <c r="C118" s="73">
        <v>497</v>
      </c>
      <c r="D118" s="73">
        <v>280</v>
      </c>
      <c r="E118" s="70">
        <v>44531</v>
      </c>
      <c r="F118" s="71">
        <v>45015</v>
      </c>
      <c r="G118" s="86">
        <v>46898</v>
      </c>
      <c r="H118" s="86">
        <v>46167</v>
      </c>
      <c r="I118" s="87"/>
      <c r="J118" s="73">
        <v>120200030</v>
      </c>
      <c r="K118" s="3" t="s">
        <v>581</v>
      </c>
      <c r="L118" s="10" t="s">
        <v>15</v>
      </c>
      <c r="M118" s="9">
        <v>2</v>
      </c>
      <c r="N118" s="9">
        <v>1</v>
      </c>
      <c r="O118" s="9">
        <v>1</v>
      </c>
      <c r="P118" s="61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</row>
    <row r="119" spans="1:26" s="35" customFormat="1" outlineLevel="1" x14ac:dyDescent="0.25">
      <c r="A119" s="24" t="s">
        <v>75</v>
      </c>
      <c r="B119" s="24" t="s">
        <v>289</v>
      </c>
      <c r="C119" s="31" t="s">
        <v>78</v>
      </c>
      <c r="D119" s="31" t="s">
        <v>79</v>
      </c>
      <c r="E119" s="70">
        <v>44844</v>
      </c>
      <c r="F119" s="71">
        <v>45645</v>
      </c>
      <c r="G119" s="70">
        <v>11017</v>
      </c>
      <c r="H119" s="70">
        <v>46811</v>
      </c>
      <c r="I119" s="27"/>
      <c r="J119" s="31">
        <v>620230050</v>
      </c>
      <c r="K119" s="19" t="s">
        <v>774</v>
      </c>
      <c r="L119" s="10" t="s">
        <v>15</v>
      </c>
      <c r="M119" s="9">
        <v>3</v>
      </c>
      <c r="N119" s="9">
        <v>3</v>
      </c>
      <c r="O119" s="9">
        <v>3</v>
      </c>
      <c r="P119" s="61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</row>
    <row r="120" spans="1:26" ht="15" customHeight="1" x14ac:dyDescent="0.25">
      <c r="A120" s="7"/>
      <c r="B120" s="7"/>
      <c r="C120" s="31"/>
      <c r="D120" s="31"/>
      <c r="E120" s="17"/>
      <c r="F120" s="17"/>
      <c r="G120" s="27"/>
      <c r="H120" s="27"/>
      <c r="I120" s="27"/>
      <c r="J120" s="34"/>
      <c r="K120" s="11" t="s">
        <v>75</v>
      </c>
      <c r="L120" s="13">
        <f>COUNTA(L113:L119)</f>
        <v>7</v>
      </c>
      <c r="M120" s="12">
        <f t="shared" ref="M120:Z120" si="10">SUM(M113:M119)</f>
        <v>48</v>
      </c>
      <c r="N120" s="12">
        <f t="shared" si="10"/>
        <v>13</v>
      </c>
      <c r="O120" s="12">
        <f t="shared" si="10"/>
        <v>13</v>
      </c>
      <c r="P120" s="62">
        <f t="shared" si="10"/>
        <v>0</v>
      </c>
      <c r="Q120" s="12">
        <f t="shared" si="10"/>
        <v>34367</v>
      </c>
      <c r="R120" s="12">
        <f t="shared" si="10"/>
        <v>26115</v>
      </c>
      <c r="S120" s="12">
        <f t="shared" si="10"/>
        <v>0</v>
      </c>
      <c r="T120" s="12">
        <f t="shared" si="10"/>
        <v>0</v>
      </c>
      <c r="U120" s="12">
        <f t="shared" si="10"/>
        <v>0</v>
      </c>
      <c r="V120" s="12">
        <f t="shared" si="10"/>
        <v>0</v>
      </c>
      <c r="W120" s="12">
        <f t="shared" si="10"/>
        <v>0</v>
      </c>
      <c r="X120" s="12">
        <f t="shared" si="10"/>
        <v>0</v>
      </c>
      <c r="Y120" s="12">
        <f t="shared" si="10"/>
        <v>5</v>
      </c>
      <c r="Z120" s="12">
        <f t="shared" si="10"/>
        <v>26115</v>
      </c>
    </row>
    <row r="121" spans="1:26" ht="15" customHeight="1" x14ac:dyDescent="0.25">
      <c r="A121" s="75"/>
      <c r="B121" s="75"/>
      <c r="C121" s="76"/>
      <c r="D121" s="76"/>
      <c r="E121" s="77"/>
      <c r="F121" s="77"/>
      <c r="G121" s="77"/>
      <c r="H121" s="77"/>
      <c r="I121" s="77"/>
      <c r="J121" s="78"/>
      <c r="K121" s="79"/>
      <c r="L121" s="93"/>
      <c r="M121" s="80"/>
      <c r="N121" s="80"/>
      <c r="O121" s="80"/>
      <c r="P121" s="81"/>
      <c r="Q121" s="80"/>
      <c r="R121" s="80"/>
      <c r="S121" s="80"/>
      <c r="T121" s="80"/>
      <c r="U121" s="80"/>
      <c r="V121" s="80"/>
      <c r="W121" s="80"/>
      <c r="X121" s="80"/>
      <c r="Y121" s="80"/>
      <c r="Z121" s="152"/>
    </row>
    <row r="122" spans="1:26" ht="15" customHeight="1" outlineLevel="1" x14ac:dyDescent="0.25">
      <c r="A122" s="7"/>
      <c r="B122" s="7"/>
      <c r="C122" s="31"/>
      <c r="D122" s="31"/>
      <c r="E122" s="17"/>
      <c r="F122" s="17"/>
      <c r="G122" s="27"/>
      <c r="H122" s="27"/>
      <c r="I122" s="27"/>
      <c r="J122" s="69" t="s">
        <v>11</v>
      </c>
      <c r="K122" s="8" t="s">
        <v>12</v>
      </c>
      <c r="L122" s="14"/>
      <c r="M122" s="9"/>
      <c r="N122" s="9"/>
      <c r="O122" s="9"/>
      <c r="P122" s="61"/>
      <c r="Q122" s="9"/>
      <c r="R122" s="9"/>
      <c r="S122" s="9"/>
      <c r="T122" s="9"/>
      <c r="U122" s="9"/>
      <c r="V122" s="9"/>
      <c r="W122" s="9"/>
      <c r="X122" s="9"/>
      <c r="Y122" s="9"/>
      <c r="Z122" s="152"/>
    </row>
    <row r="123" spans="1:26" ht="15" customHeight="1" x14ac:dyDescent="0.25">
      <c r="A123" s="7"/>
      <c r="B123" s="7"/>
      <c r="C123" s="31"/>
      <c r="D123" s="31"/>
      <c r="E123" s="17"/>
      <c r="F123" s="17"/>
      <c r="G123" s="27"/>
      <c r="H123" s="27"/>
      <c r="I123" s="27"/>
      <c r="J123" s="34"/>
      <c r="K123" s="11" t="s">
        <v>83</v>
      </c>
      <c r="L123" s="13">
        <v>0</v>
      </c>
      <c r="M123" s="12">
        <v>0</v>
      </c>
      <c r="N123" s="12">
        <v>0</v>
      </c>
      <c r="O123" s="12">
        <v>0</v>
      </c>
      <c r="P123" s="6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</row>
    <row r="124" spans="1:26" ht="15" customHeight="1" x14ac:dyDescent="0.25">
      <c r="A124" s="75"/>
      <c r="B124" s="75"/>
      <c r="C124" s="76"/>
      <c r="D124" s="76"/>
      <c r="E124" s="77"/>
      <c r="F124" s="77"/>
      <c r="G124" s="77"/>
      <c r="H124" s="77"/>
      <c r="I124" s="77"/>
      <c r="J124" s="78"/>
      <c r="K124" s="79"/>
      <c r="L124" s="93"/>
      <c r="M124" s="80"/>
      <c r="N124" s="80"/>
      <c r="O124" s="80"/>
      <c r="P124" s="81"/>
      <c r="Q124" s="80"/>
      <c r="R124" s="80"/>
      <c r="S124" s="80"/>
      <c r="T124" s="80"/>
      <c r="U124" s="80"/>
      <c r="V124" s="80"/>
      <c r="W124" s="80"/>
      <c r="X124" s="80"/>
      <c r="Y124" s="80"/>
      <c r="Z124" s="152"/>
    </row>
    <row r="125" spans="1:26" ht="15" customHeight="1" outlineLevel="1" x14ac:dyDescent="0.25">
      <c r="A125" s="7"/>
      <c r="B125" s="7"/>
      <c r="C125" s="31"/>
      <c r="D125" s="31"/>
      <c r="E125" s="17"/>
      <c r="F125" s="17"/>
      <c r="G125" s="27"/>
      <c r="H125" s="27"/>
      <c r="I125" s="27"/>
      <c r="J125" s="69" t="s">
        <v>11</v>
      </c>
      <c r="K125" s="8" t="s">
        <v>12</v>
      </c>
      <c r="L125" s="14"/>
      <c r="M125" s="9"/>
      <c r="N125" s="9"/>
      <c r="O125" s="9"/>
      <c r="P125" s="61"/>
      <c r="Q125" s="9"/>
      <c r="R125" s="9"/>
      <c r="S125" s="9"/>
      <c r="T125" s="9"/>
      <c r="U125" s="9"/>
      <c r="V125" s="9"/>
      <c r="W125" s="9"/>
      <c r="X125" s="9"/>
      <c r="Y125" s="9"/>
      <c r="Z125" s="152"/>
    </row>
    <row r="126" spans="1:26" ht="15" customHeight="1" outlineLevel="1" x14ac:dyDescent="0.25">
      <c r="A126" s="2" t="s">
        <v>85</v>
      </c>
      <c r="B126" s="2" t="s">
        <v>84</v>
      </c>
      <c r="C126" s="31" t="s">
        <v>93</v>
      </c>
      <c r="D126" s="31" t="s">
        <v>94</v>
      </c>
      <c r="E126" s="70">
        <v>35878</v>
      </c>
      <c r="F126" s="71">
        <v>36566</v>
      </c>
      <c r="G126" s="86" t="s">
        <v>14</v>
      </c>
      <c r="H126" s="86">
        <v>37713</v>
      </c>
      <c r="I126" s="86"/>
      <c r="J126" s="73">
        <v>119980730</v>
      </c>
      <c r="K126" s="24" t="s">
        <v>656</v>
      </c>
      <c r="L126" s="10" t="s">
        <v>15</v>
      </c>
      <c r="M126" s="9">
        <v>2</v>
      </c>
      <c r="N126" s="9">
        <v>1</v>
      </c>
      <c r="O126" s="9">
        <v>1</v>
      </c>
      <c r="P126" s="61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</row>
    <row r="127" spans="1:26" ht="15" customHeight="1" outlineLevel="1" x14ac:dyDescent="0.25">
      <c r="A127" s="2" t="s">
        <v>85</v>
      </c>
      <c r="B127" s="2" t="s">
        <v>84</v>
      </c>
      <c r="C127" s="31" t="s">
        <v>88</v>
      </c>
      <c r="D127" s="31" t="s">
        <v>89</v>
      </c>
      <c r="E127" s="70">
        <v>35982</v>
      </c>
      <c r="F127" s="71">
        <v>40857</v>
      </c>
      <c r="G127" s="128" t="s">
        <v>14</v>
      </c>
      <c r="H127" s="128">
        <v>45007</v>
      </c>
      <c r="I127" s="129">
        <v>22476</v>
      </c>
      <c r="J127" s="31" t="s">
        <v>627</v>
      </c>
      <c r="K127" s="3" t="s">
        <v>90</v>
      </c>
      <c r="L127" s="10" t="s">
        <v>29</v>
      </c>
      <c r="M127" s="9">
        <v>0</v>
      </c>
      <c r="N127" s="9">
        <v>0</v>
      </c>
      <c r="O127" s="9">
        <v>0</v>
      </c>
      <c r="P127" s="61">
        <v>0</v>
      </c>
      <c r="Q127" s="9">
        <v>11808</v>
      </c>
      <c r="R127" s="9">
        <v>11808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5</v>
      </c>
      <c r="Z127" s="9">
        <v>11808</v>
      </c>
    </row>
    <row r="128" spans="1:26" ht="15" customHeight="1" outlineLevel="1" x14ac:dyDescent="0.25">
      <c r="A128" s="2" t="s">
        <v>85</v>
      </c>
      <c r="B128" s="2" t="s">
        <v>289</v>
      </c>
      <c r="C128" s="31" t="s">
        <v>86</v>
      </c>
      <c r="D128" s="31" t="s">
        <v>87</v>
      </c>
      <c r="E128" s="70">
        <v>37287</v>
      </c>
      <c r="F128" s="71">
        <v>37714</v>
      </c>
      <c r="G128" s="128" t="s">
        <v>14</v>
      </c>
      <c r="H128" s="128">
        <v>38896</v>
      </c>
      <c r="I128" s="129">
        <v>22878</v>
      </c>
      <c r="J128" s="31">
        <v>120020780</v>
      </c>
      <c r="K128" s="3" t="s">
        <v>95</v>
      </c>
      <c r="L128" s="10" t="s">
        <v>15</v>
      </c>
      <c r="M128" s="9">
        <v>1</v>
      </c>
      <c r="N128" s="9">
        <v>1</v>
      </c>
      <c r="O128" s="9">
        <v>1</v>
      </c>
      <c r="P128" s="61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</row>
    <row r="129" spans="1:26" ht="15" customHeight="1" outlineLevel="1" x14ac:dyDescent="0.25">
      <c r="A129" s="2" t="s">
        <v>85</v>
      </c>
      <c r="B129" s="2" t="s">
        <v>84</v>
      </c>
      <c r="C129" s="31" t="s">
        <v>91</v>
      </c>
      <c r="D129" s="31" t="s">
        <v>92</v>
      </c>
      <c r="E129" s="70">
        <v>37718</v>
      </c>
      <c r="F129" s="71">
        <v>37931</v>
      </c>
      <c r="G129" s="128" t="s">
        <v>14</v>
      </c>
      <c r="H129" s="128">
        <v>39091</v>
      </c>
      <c r="I129" s="129">
        <v>23209</v>
      </c>
      <c r="J129" s="31">
        <v>120030840</v>
      </c>
      <c r="K129" s="3" t="s">
        <v>96</v>
      </c>
      <c r="L129" s="10" t="s">
        <v>15</v>
      </c>
      <c r="M129" s="9">
        <v>1</v>
      </c>
      <c r="N129" s="9">
        <v>1</v>
      </c>
      <c r="O129" s="9">
        <v>1</v>
      </c>
      <c r="P129" s="61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</row>
    <row r="130" spans="1:26" ht="15" customHeight="1" outlineLevel="1" x14ac:dyDescent="0.25">
      <c r="A130" s="2" t="s">
        <v>85</v>
      </c>
      <c r="B130" s="2" t="s">
        <v>84</v>
      </c>
      <c r="C130" s="31" t="s">
        <v>97</v>
      </c>
      <c r="D130" s="31" t="s">
        <v>98</v>
      </c>
      <c r="E130" s="70">
        <v>37747</v>
      </c>
      <c r="F130" s="71">
        <v>37938</v>
      </c>
      <c r="G130" s="128" t="s">
        <v>14</v>
      </c>
      <c r="H130" s="128">
        <v>39091</v>
      </c>
      <c r="I130" s="129">
        <v>23131</v>
      </c>
      <c r="J130" s="31">
        <v>120030950</v>
      </c>
      <c r="K130" s="3" t="s">
        <v>99</v>
      </c>
      <c r="L130" s="10" t="s">
        <v>15</v>
      </c>
      <c r="M130" s="9">
        <v>3</v>
      </c>
      <c r="N130" s="9">
        <v>3</v>
      </c>
      <c r="O130" s="9">
        <v>3</v>
      </c>
      <c r="P130" s="61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</row>
    <row r="131" spans="1:26" ht="15" customHeight="1" outlineLevel="1" x14ac:dyDescent="0.25">
      <c r="A131" s="2" t="s">
        <v>85</v>
      </c>
      <c r="B131" s="2" t="s">
        <v>289</v>
      </c>
      <c r="C131" s="31" t="s">
        <v>100</v>
      </c>
      <c r="D131" s="31" t="s">
        <v>101</v>
      </c>
      <c r="E131" s="70">
        <v>37998</v>
      </c>
      <c r="F131" s="71">
        <v>38085</v>
      </c>
      <c r="G131" s="128" t="s">
        <v>14</v>
      </c>
      <c r="H131" s="128">
        <v>39229</v>
      </c>
      <c r="I131" s="129">
        <v>23421</v>
      </c>
      <c r="J131" s="31">
        <v>120040480</v>
      </c>
      <c r="K131" s="3" t="s">
        <v>102</v>
      </c>
      <c r="L131" s="10" t="s">
        <v>15</v>
      </c>
      <c r="M131" s="9">
        <v>2</v>
      </c>
      <c r="N131" s="9">
        <v>1</v>
      </c>
      <c r="O131" s="9">
        <v>1</v>
      </c>
      <c r="P131" s="61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</row>
    <row r="132" spans="1:26" ht="15" customHeight="1" outlineLevel="1" x14ac:dyDescent="0.25">
      <c r="A132" s="2" t="s">
        <v>85</v>
      </c>
      <c r="B132" s="2" t="s">
        <v>84</v>
      </c>
      <c r="C132" s="31" t="s">
        <v>93</v>
      </c>
      <c r="D132" s="31" t="s">
        <v>94</v>
      </c>
      <c r="E132" s="70">
        <v>38497</v>
      </c>
      <c r="F132" s="71">
        <v>38673</v>
      </c>
      <c r="G132" s="128" t="s">
        <v>14</v>
      </c>
      <c r="H132" s="128">
        <v>39845</v>
      </c>
      <c r="I132" s="129">
        <v>23502</v>
      </c>
      <c r="J132" s="31">
        <v>120050960</v>
      </c>
      <c r="K132" s="3" t="s">
        <v>103</v>
      </c>
      <c r="L132" s="10" t="s">
        <v>15</v>
      </c>
      <c r="M132" s="9">
        <v>2</v>
      </c>
      <c r="N132" s="9">
        <v>2</v>
      </c>
      <c r="O132" s="9">
        <v>2</v>
      </c>
      <c r="P132" s="61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</row>
    <row r="133" spans="1:26" ht="15" customHeight="1" outlineLevel="1" x14ac:dyDescent="0.25">
      <c r="A133" s="2" t="s">
        <v>85</v>
      </c>
      <c r="B133" s="2" t="s">
        <v>710</v>
      </c>
      <c r="C133" s="31" t="s">
        <v>97</v>
      </c>
      <c r="D133" s="31" t="s">
        <v>98</v>
      </c>
      <c r="E133" s="70">
        <v>45116</v>
      </c>
      <c r="F133" s="71">
        <v>45456</v>
      </c>
      <c r="G133" s="86">
        <v>47327</v>
      </c>
      <c r="H133" s="86">
        <v>46596</v>
      </c>
      <c r="I133" s="86"/>
      <c r="J133" s="73">
        <v>620230140</v>
      </c>
      <c r="K133" s="3" t="s">
        <v>709</v>
      </c>
      <c r="L133" s="10" t="s">
        <v>15</v>
      </c>
      <c r="M133" s="9">
        <v>3</v>
      </c>
      <c r="N133" s="9">
        <v>3</v>
      </c>
      <c r="O133" s="9">
        <v>3</v>
      </c>
      <c r="P133" s="61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</row>
    <row r="134" spans="1:26" ht="15" customHeight="1" x14ac:dyDescent="0.25">
      <c r="A134" s="7"/>
      <c r="B134" s="7"/>
      <c r="C134" s="31"/>
      <c r="D134" s="31"/>
      <c r="E134" s="17"/>
      <c r="F134" s="17"/>
      <c r="G134" s="27"/>
      <c r="H134" s="27"/>
      <c r="I134" s="27"/>
      <c r="J134" s="34"/>
      <c r="K134" s="11" t="s">
        <v>85</v>
      </c>
      <c r="L134" s="13">
        <f>COUNTA(L126:L133)</f>
        <v>8</v>
      </c>
      <c r="M134" s="12">
        <f t="shared" ref="M134:Z134" si="11">SUM(M126:M133)</f>
        <v>14</v>
      </c>
      <c r="N134" s="12">
        <f t="shared" si="11"/>
        <v>12</v>
      </c>
      <c r="O134" s="12">
        <f t="shared" si="11"/>
        <v>12</v>
      </c>
      <c r="P134" s="62">
        <f t="shared" si="11"/>
        <v>0</v>
      </c>
      <c r="Q134" s="12">
        <f t="shared" si="11"/>
        <v>11808</v>
      </c>
      <c r="R134" s="12">
        <f t="shared" si="11"/>
        <v>11808</v>
      </c>
      <c r="S134" s="12">
        <f t="shared" si="11"/>
        <v>0</v>
      </c>
      <c r="T134" s="12">
        <f t="shared" si="11"/>
        <v>0</v>
      </c>
      <c r="U134" s="12">
        <f t="shared" si="11"/>
        <v>0</v>
      </c>
      <c r="V134" s="12">
        <f t="shared" si="11"/>
        <v>0</v>
      </c>
      <c r="W134" s="12">
        <f t="shared" si="11"/>
        <v>0</v>
      </c>
      <c r="X134" s="12">
        <f t="shared" si="11"/>
        <v>0</v>
      </c>
      <c r="Y134" s="12">
        <f t="shared" si="11"/>
        <v>5</v>
      </c>
      <c r="Z134" s="12">
        <f t="shared" si="11"/>
        <v>11808</v>
      </c>
    </row>
    <row r="135" spans="1:26" ht="15" customHeight="1" x14ac:dyDescent="0.25">
      <c r="A135" s="7"/>
      <c r="B135" s="7"/>
      <c r="C135" s="31"/>
      <c r="D135" s="31"/>
      <c r="E135" s="17"/>
      <c r="F135" s="17"/>
      <c r="G135" s="27"/>
      <c r="H135" s="27"/>
      <c r="I135" s="27"/>
      <c r="J135" s="34"/>
      <c r="K135" s="11"/>
      <c r="L135" s="13"/>
      <c r="M135" s="12"/>
      <c r="N135" s="12"/>
      <c r="O135" s="12"/>
      <c r="P135" s="6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" customHeight="1" outlineLevel="1" x14ac:dyDescent="0.25">
      <c r="A136" s="7"/>
      <c r="B136" s="7"/>
      <c r="C136" s="31"/>
      <c r="D136" s="31"/>
      <c r="E136" s="17"/>
      <c r="F136" s="17"/>
      <c r="G136" s="27"/>
      <c r="H136" s="27"/>
      <c r="I136" s="27"/>
      <c r="J136" s="69" t="s">
        <v>11</v>
      </c>
      <c r="K136" s="8" t="s">
        <v>12</v>
      </c>
      <c r="L136" s="13"/>
      <c r="M136" s="12"/>
      <c r="N136" s="12"/>
      <c r="O136" s="12"/>
      <c r="P136" s="6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35" customFormat="1" ht="15" customHeight="1" outlineLevel="1" x14ac:dyDescent="0.25">
      <c r="A137" s="2" t="s">
        <v>85</v>
      </c>
      <c r="B137" s="2" t="s">
        <v>84</v>
      </c>
      <c r="C137" s="31" t="s">
        <v>88</v>
      </c>
      <c r="D137" s="31" t="s">
        <v>89</v>
      </c>
      <c r="E137" s="70">
        <v>42227</v>
      </c>
      <c r="F137" s="71">
        <v>43412</v>
      </c>
      <c r="G137" s="86">
        <v>47122</v>
      </c>
      <c r="H137" s="86" t="s">
        <v>14</v>
      </c>
      <c r="I137" s="87"/>
      <c r="J137" s="31" t="s">
        <v>595</v>
      </c>
      <c r="K137" s="89" t="s">
        <v>397</v>
      </c>
      <c r="L137" s="10" t="s">
        <v>29</v>
      </c>
      <c r="M137" s="26">
        <v>0</v>
      </c>
      <c r="N137" s="26">
        <v>0</v>
      </c>
      <c r="O137" s="26">
        <v>0</v>
      </c>
      <c r="P137" s="74">
        <v>0</v>
      </c>
      <c r="Q137" s="9">
        <v>155000</v>
      </c>
      <c r="R137" s="9">
        <v>132984</v>
      </c>
      <c r="S137" s="9">
        <v>0</v>
      </c>
      <c r="T137" s="9">
        <v>0</v>
      </c>
      <c r="U137" s="9">
        <v>0</v>
      </c>
      <c r="V137" s="9">
        <v>0</v>
      </c>
      <c r="W137" s="9">
        <v>295</v>
      </c>
      <c r="X137" s="9">
        <v>132984</v>
      </c>
      <c r="Y137" s="9">
        <v>0</v>
      </c>
      <c r="Z137" s="9">
        <v>0</v>
      </c>
    </row>
    <row r="138" spans="1:26" ht="15" customHeight="1" outlineLevel="1" x14ac:dyDescent="0.25">
      <c r="A138" s="2" t="s">
        <v>85</v>
      </c>
      <c r="B138" s="2" t="s">
        <v>84</v>
      </c>
      <c r="C138" s="31" t="s">
        <v>91</v>
      </c>
      <c r="D138" s="31" t="s">
        <v>92</v>
      </c>
      <c r="E138" s="71">
        <v>40948</v>
      </c>
      <c r="F138" s="71">
        <v>41620</v>
      </c>
      <c r="G138" s="71" t="s">
        <v>14</v>
      </c>
      <c r="H138" s="71">
        <v>45279</v>
      </c>
      <c r="I138" s="72">
        <v>25311</v>
      </c>
      <c r="J138" s="31">
        <v>120120160</v>
      </c>
      <c r="K138" s="19" t="s">
        <v>305</v>
      </c>
      <c r="L138" s="10" t="s">
        <v>29</v>
      </c>
      <c r="M138" s="9">
        <v>0</v>
      </c>
      <c r="N138" s="9">
        <v>0</v>
      </c>
      <c r="O138" s="9">
        <v>0</v>
      </c>
      <c r="P138" s="61">
        <v>0</v>
      </c>
      <c r="Q138" s="9">
        <v>289000</v>
      </c>
      <c r="R138" s="9">
        <v>289000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10</v>
      </c>
      <c r="Z138" s="9">
        <v>289000</v>
      </c>
    </row>
    <row r="139" spans="1:26" ht="15" customHeight="1" outlineLevel="1" x14ac:dyDescent="0.25">
      <c r="A139" s="2" t="s">
        <v>85</v>
      </c>
      <c r="B139" s="2" t="s">
        <v>84</v>
      </c>
      <c r="C139" s="31" t="s">
        <v>521</v>
      </c>
      <c r="D139" s="31" t="s">
        <v>522</v>
      </c>
      <c r="E139" s="70">
        <v>44292</v>
      </c>
      <c r="F139" s="71">
        <v>44686</v>
      </c>
      <c r="G139" s="86">
        <v>45826</v>
      </c>
      <c r="H139" s="86">
        <v>45795</v>
      </c>
      <c r="I139" s="87"/>
      <c r="J139" s="31">
        <v>120210020</v>
      </c>
      <c r="K139" s="3" t="s">
        <v>520</v>
      </c>
      <c r="L139" s="10" t="s">
        <v>29</v>
      </c>
      <c r="M139" s="9">
        <v>0</v>
      </c>
      <c r="N139" s="9">
        <v>0</v>
      </c>
      <c r="O139" s="9">
        <v>0</v>
      </c>
      <c r="P139" s="61">
        <v>0</v>
      </c>
      <c r="Q139" s="9">
        <v>12500</v>
      </c>
      <c r="R139" s="9">
        <v>12500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5</v>
      </c>
      <c r="Z139" s="9">
        <v>12500</v>
      </c>
    </row>
    <row r="140" spans="1:26" ht="15" customHeight="1" x14ac:dyDescent="0.25">
      <c r="A140" s="7"/>
      <c r="B140" s="7"/>
      <c r="C140" s="31"/>
      <c r="D140" s="31"/>
      <c r="E140" s="17"/>
      <c r="F140" s="17"/>
      <c r="G140" s="27"/>
      <c r="H140" s="27"/>
      <c r="I140" s="27"/>
      <c r="J140" s="34"/>
      <c r="K140" s="11" t="s">
        <v>729</v>
      </c>
      <c r="L140" s="13">
        <f>COUNTA(L137:L139)</f>
        <v>3</v>
      </c>
      <c r="M140" s="12">
        <f>SUM(M137:M139)</f>
        <v>0</v>
      </c>
      <c r="N140" s="12">
        <f t="shared" ref="N140:Z140" si="12">SUM(N137:N139)</f>
        <v>0</v>
      </c>
      <c r="O140" s="12">
        <f t="shared" si="12"/>
        <v>0</v>
      </c>
      <c r="P140" s="62">
        <f t="shared" si="12"/>
        <v>0</v>
      </c>
      <c r="Q140" s="12">
        <f t="shared" si="12"/>
        <v>456500</v>
      </c>
      <c r="R140" s="12">
        <f t="shared" si="12"/>
        <v>434484</v>
      </c>
      <c r="S140" s="12">
        <f t="shared" si="12"/>
        <v>0</v>
      </c>
      <c r="T140" s="12">
        <f t="shared" si="12"/>
        <v>0</v>
      </c>
      <c r="U140" s="12">
        <f t="shared" si="12"/>
        <v>0</v>
      </c>
      <c r="V140" s="12">
        <f t="shared" si="12"/>
        <v>0</v>
      </c>
      <c r="W140" s="12">
        <f t="shared" si="12"/>
        <v>295</v>
      </c>
      <c r="X140" s="12">
        <f t="shared" si="12"/>
        <v>132984</v>
      </c>
      <c r="Y140" s="12">
        <f t="shared" si="12"/>
        <v>15</v>
      </c>
      <c r="Z140" s="12">
        <f t="shared" si="12"/>
        <v>301500</v>
      </c>
    </row>
    <row r="141" spans="1:26" ht="15" customHeight="1" x14ac:dyDescent="0.25">
      <c r="A141" s="75"/>
      <c r="B141" s="75"/>
      <c r="C141" s="76"/>
      <c r="D141" s="76"/>
      <c r="E141" s="77"/>
      <c r="F141" s="77"/>
      <c r="G141" s="77"/>
      <c r="H141" s="77"/>
      <c r="I141" s="77"/>
      <c r="J141" s="78"/>
      <c r="K141" s="79"/>
      <c r="L141" s="93"/>
      <c r="M141" s="80"/>
      <c r="N141" s="80"/>
      <c r="O141" s="80"/>
      <c r="P141" s="81"/>
      <c r="Q141" s="80"/>
      <c r="R141" s="80"/>
      <c r="S141" s="80"/>
      <c r="T141" s="80"/>
      <c r="U141" s="80"/>
      <c r="V141" s="80"/>
      <c r="W141" s="80"/>
      <c r="X141" s="80"/>
      <c r="Y141" s="80"/>
      <c r="Z141" s="152"/>
    </row>
    <row r="142" spans="1:26" ht="15" customHeight="1" outlineLevel="1" x14ac:dyDescent="0.25">
      <c r="A142" s="7"/>
      <c r="B142" s="7"/>
      <c r="C142" s="31"/>
      <c r="D142" s="31"/>
      <c r="E142" s="17"/>
      <c r="F142" s="17"/>
      <c r="G142" s="27"/>
      <c r="H142" s="27"/>
      <c r="I142" s="27"/>
      <c r="J142" s="69" t="s">
        <v>11</v>
      </c>
      <c r="K142" s="8" t="s">
        <v>12</v>
      </c>
      <c r="L142" s="14"/>
      <c r="M142" s="9"/>
      <c r="N142" s="9"/>
      <c r="O142" s="9"/>
      <c r="P142" s="61"/>
      <c r="Q142" s="9"/>
      <c r="R142" s="9"/>
      <c r="S142" s="9"/>
      <c r="T142" s="9"/>
      <c r="U142" s="9"/>
      <c r="V142" s="9"/>
      <c r="W142" s="9"/>
      <c r="X142" s="9"/>
      <c r="Y142" s="9"/>
      <c r="Z142" s="152"/>
    </row>
    <row r="143" spans="1:26" ht="15" customHeight="1" x14ac:dyDescent="0.25">
      <c r="A143" s="7"/>
      <c r="B143" s="7"/>
      <c r="C143" s="31"/>
      <c r="D143" s="31"/>
      <c r="E143" s="17"/>
      <c r="F143" s="17"/>
      <c r="G143" s="27"/>
      <c r="H143" s="27"/>
      <c r="I143" s="27"/>
      <c r="J143" s="34"/>
      <c r="K143" s="11" t="s">
        <v>104</v>
      </c>
      <c r="L143" s="13">
        <v>0</v>
      </c>
      <c r="M143" s="12">
        <v>0</v>
      </c>
      <c r="N143" s="12">
        <v>0</v>
      </c>
      <c r="O143" s="12">
        <v>0</v>
      </c>
      <c r="P143" s="6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</row>
    <row r="144" spans="1:26" ht="15" customHeight="1" x14ac:dyDescent="0.25">
      <c r="A144" s="7"/>
      <c r="B144" s="7"/>
      <c r="C144" s="31"/>
      <c r="D144" s="31"/>
      <c r="E144" s="17"/>
      <c r="F144" s="17"/>
      <c r="G144" s="27"/>
      <c r="H144" s="27"/>
      <c r="I144" s="27"/>
      <c r="J144" s="34"/>
      <c r="K144" s="11"/>
      <c r="L144" s="13"/>
      <c r="M144" s="12"/>
      <c r="N144" s="12"/>
      <c r="O144" s="12"/>
      <c r="P144" s="6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" customHeight="1" outlineLevel="1" x14ac:dyDescent="0.25">
      <c r="A145" s="7"/>
      <c r="B145" s="7"/>
      <c r="C145" s="31"/>
      <c r="D145" s="31"/>
      <c r="E145" s="17"/>
      <c r="F145" s="17"/>
      <c r="G145" s="27"/>
      <c r="H145" s="27"/>
      <c r="I145" s="27"/>
      <c r="J145" s="69" t="s">
        <v>11</v>
      </c>
      <c r="K145" s="8" t="s">
        <v>12</v>
      </c>
      <c r="L145" s="13"/>
      <c r="M145" s="12"/>
      <c r="N145" s="12"/>
      <c r="O145" s="12"/>
      <c r="P145" s="6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" customHeight="1" outlineLevel="1" x14ac:dyDescent="0.25">
      <c r="A146" s="2" t="s">
        <v>461</v>
      </c>
      <c r="B146" s="2" t="s">
        <v>440</v>
      </c>
      <c r="C146" s="31" t="s">
        <v>685</v>
      </c>
      <c r="D146" s="31" t="s">
        <v>686</v>
      </c>
      <c r="E146" s="70">
        <v>45230</v>
      </c>
      <c r="F146" s="71">
        <v>45358</v>
      </c>
      <c r="G146" s="86">
        <v>47257</v>
      </c>
      <c r="H146" s="71">
        <v>46526</v>
      </c>
      <c r="I146" s="35"/>
      <c r="J146" s="73">
        <v>120230160</v>
      </c>
      <c r="K146" s="3" t="s">
        <v>684</v>
      </c>
      <c r="L146" s="10" t="s">
        <v>33</v>
      </c>
      <c r="M146" s="9">
        <v>390</v>
      </c>
      <c r="N146" s="9">
        <v>390</v>
      </c>
      <c r="O146" s="9">
        <v>0</v>
      </c>
      <c r="P146" s="61">
        <v>390</v>
      </c>
      <c r="Q146" s="9">
        <v>5000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</row>
    <row r="147" spans="1:26" ht="15" customHeight="1" outlineLevel="1" x14ac:dyDescent="0.25">
      <c r="A147" s="2" t="s">
        <v>461</v>
      </c>
      <c r="B147" s="2" t="s">
        <v>440</v>
      </c>
      <c r="C147" s="31" t="s">
        <v>462</v>
      </c>
      <c r="D147" s="31" t="s">
        <v>463</v>
      </c>
      <c r="E147" s="86">
        <v>44089</v>
      </c>
      <c r="F147" s="71">
        <v>44245</v>
      </c>
      <c r="G147" s="86">
        <v>46076</v>
      </c>
      <c r="H147" s="86" t="s">
        <v>14</v>
      </c>
      <c r="I147" s="87"/>
      <c r="J147" s="73">
        <v>820210020</v>
      </c>
      <c r="K147" s="19" t="s">
        <v>460</v>
      </c>
      <c r="L147" s="10" t="s">
        <v>15</v>
      </c>
      <c r="M147" s="9">
        <v>189</v>
      </c>
      <c r="N147" s="9">
        <v>189</v>
      </c>
      <c r="O147" s="9">
        <v>0</v>
      </c>
      <c r="P147" s="61">
        <v>189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</row>
    <row r="148" spans="1:26" ht="15" customHeight="1" x14ac:dyDescent="0.25">
      <c r="A148" s="75"/>
      <c r="B148" s="75"/>
      <c r="C148" s="76"/>
      <c r="D148" s="76"/>
      <c r="E148" s="77"/>
      <c r="F148" s="77"/>
      <c r="G148" s="77"/>
      <c r="H148" s="77"/>
      <c r="I148" s="77"/>
      <c r="J148" s="78"/>
      <c r="K148" s="11" t="s">
        <v>439</v>
      </c>
      <c r="L148" s="13">
        <f>COUNTA(L146:L147)</f>
        <v>2</v>
      </c>
      <c r="M148" s="12">
        <f>SUM(M146:M147)</f>
        <v>579</v>
      </c>
      <c r="N148" s="12">
        <f t="shared" ref="N148:Z148" si="13">SUM(N146:N147)</f>
        <v>579</v>
      </c>
      <c r="O148" s="12">
        <f t="shared" si="13"/>
        <v>0</v>
      </c>
      <c r="P148" s="62">
        <f t="shared" si="13"/>
        <v>579</v>
      </c>
      <c r="Q148" s="12">
        <f t="shared" si="13"/>
        <v>5000</v>
      </c>
      <c r="R148" s="12">
        <f t="shared" si="13"/>
        <v>0</v>
      </c>
      <c r="S148" s="12">
        <f t="shared" si="13"/>
        <v>0</v>
      </c>
      <c r="T148" s="12">
        <f t="shared" si="13"/>
        <v>0</v>
      </c>
      <c r="U148" s="12">
        <f t="shared" si="13"/>
        <v>0</v>
      </c>
      <c r="V148" s="12">
        <f t="shared" si="13"/>
        <v>0</v>
      </c>
      <c r="W148" s="12">
        <f t="shared" si="13"/>
        <v>0</v>
      </c>
      <c r="X148" s="12">
        <f t="shared" si="13"/>
        <v>0</v>
      </c>
      <c r="Y148" s="12">
        <f t="shared" si="13"/>
        <v>0</v>
      </c>
      <c r="Z148" s="12">
        <f t="shared" si="13"/>
        <v>0</v>
      </c>
    </row>
    <row r="149" spans="1:26" ht="15" customHeight="1" x14ac:dyDescent="0.25">
      <c r="A149" s="75"/>
      <c r="B149" s="75"/>
      <c r="C149" s="76"/>
      <c r="D149" s="76"/>
      <c r="E149" s="77"/>
      <c r="F149" s="77"/>
      <c r="G149" s="77"/>
      <c r="H149" s="77"/>
      <c r="I149" s="77"/>
      <c r="J149" s="78"/>
      <c r="K149" s="11"/>
      <c r="L149" s="93"/>
      <c r="M149" s="80"/>
      <c r="N149" s="80"/>
      <c r="O149" s="80"/>
      <c r="P149" s="81"/>
      <c r="Q149" s="80"/>
      <c r="R149" s="80"/>
      <c r="S149" s="80"/>
      <c r="T149" s="80"/>
      <c r="U149" s="80"/>
      <c r="V149" s="80"/>
      <c r="W149" s="80"/>
      <c r="X149" s="80"/>
      <c r="Y149" s="80"/>
      <c r="Z149" s="152"/>
    </row>
    <row r="150" spans="1:26" ht="15" customHeight="1" outlineLevel="1" x14ac:dyDescent="0.25">
      <c r="A150" s="7"/>
      <c r="B150" s="7"/>
      <c r="C150" s="31"/>
      <c r="D150" s="31"/>
      <c r="E150" s="17"/>
      <c r="F150" s="17"/>
      <c r="G150" s="27"/>
      <c r="H150" s="27"/>
      <c r="I150" s="27"/>
      <c r="J150" s="69" t="s">
        <v>11</v>
      </c>
      <c r="K150" s="8" t="s">
        <v>12</v>
      </c>
      <c r="L150" s="14"/>
      <c r="M150" s="9"/>
      <c r="N150" s="9"/>
      <c r="O150" s="9"/>
      <c r="P150" s="61"/>
      <c r="Q150" s="9"/>
      <c r="R150" s="9"/>
      <c r="S150" s="9"/>
      <c r="T150" s="9"/>
      <c r="U150" s="9"/>
      <c r="V150" s="9"/>
      <c r="W150" s="9"/>
      <c r="X150" s="9"/>
      <c r="Y150" s="9"/>
      <c r="Z150" s="152"/>
    </row>
    <row r="151" spans="1:26" ht="15" customHeight="1" outlineLevel="1" x14ac:dyDescent="0.25">
      <c r="A151" s="24" t="s">
        <v>622</v>
      </c>
      <c r="B151" s="24" t="s">
        <v>105</v>
      </c>
      <c r="C151" s="31" t="s">
        <v>620</v>
      </c>
      <c r="D151" s="31" t="s">
        <v>621</v>
      </c>
      <c r="E151" s="70">
        <v>36116</v>
      </c>
      <c r="F151" s="71">
        <v>36216</v>
      </c>
      <c r="G151" s="86">
        <v>46186</v>
      </c>
      <c r="H151" s="86">
        <v>46186</v>
      </c>
      <c r="I151" s="86"/>
      <c r="J151" s="73">
        <v>119990390</v>
      </c>
      <c r="K151" s="3" t="s">
        <v>655</v>
      </c>
      <c r="L151" s="10" t="s">
        <v>33</v>
      </c>
      <c r="M151" s="9">
        <v>500</v>
      </c>
      <c r="N151" s="9">
        <v>500</v>
      </c>
      <c r="O151" s="9">
        <v>200</v>
      </c>
      <c r="P151" s="61">
        <v>300</v>
      </c>
      <c r="Q151" s="9">
        <v>810000</v>
      </c>
      <c r="R151" s="9">
        <v>295743</v>
      </c>
      <c r="S151" s="9">
        <v>1314</v>
      </c>
      <c r="T151" s="9">
        <v>295743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</row>
    <row r="152" spans="1:26" ht="15" customHeight="1" outlineLevel="1" x14ac:dyDescent="0.25">
      <c r="A152" s="24" t="s">
        <v>622</v>
      </c>
      <c r="B152" s="24" t="s">
        <v>105</v>
      </c>
      <c r="C152" s="31" t="s">
        <v>620</v>
      </c>
      <c r="D152" s="31" t="s">
        <v>621</v>
      </c>
      <c r="E152" s="70">
        <v>44910</v>
      </c>
      <c r="F152" s="71">
        <v>45029</v>
      </c>
      <c r="G152" s="86">
        <v>46876</v>
      </c>
      <c r="H152" s="86" t="s">
        <v>14</v>
      </c>
      <c r="I152" s="87"/>
      <c r="J152" s="31">
        <v>820230040</v>
      </c>
      <c r="K152" s="19" t="s">
        <v>619</v>
      </c>
      <c r="L152" s="10" t="s">
        <v>33</v>
      </c>
      <c r="M152" s="9">
        <v>300</v>
      </c>
      <c r="N152" s="9">
        <v>300</v>
      </c>
      <c r="O152" s="9">
        <v>0</v>
      </c>
      <c r="P152" s="61">
        <v>300</v>
      </c>
      <c r="Q152" s="9">
        <v>136487</v>
      </c>
      <c r="R152" s="9">
        <v>11015</v>
      </c>
      <c r="S152" s="9">
        <v>0</v>
      </c>
      <c r="T152" s="9">
        <v>0</v>
      </c>
      <c r="U152" s="9">
        <v>28</v>
      </c>
      <c r="V152" s="9">
        <v>11015</v>
      </c>
      <c r="W152" s="9">
        <v>0</v>
      </c>
      <c r="X152" s="9">
        <v>0</v>
      </c>
      <c r="Y152" s="9">
        <v>0</v>
      </c>
      <c r="Z152" s="9">
        <v>0</v>
      </c>
    </row>
    <row r="153" spans="1:26" ht="15" customHeight="1" x14ac:dyDescent="0.25">
      <c r="A153" s="7"/>
      <c r="B153" s="7"/>
      <c r="C153" s="31"/>
      <c r="D153" s="31"/>
      <c r="E153" s="17"/>
      <c r="F153" s="17"/>
      <c r="G153" s="27"/>
      <c r="H153" s="27"/>
      <c r="I153" s="27"/>
      <c r="J153" s="34"/>
      <c r="K153" s="11" t="s">
        <v>105</v>
      </c>
      <c r="L153" s="13">
        <f>COUNTA(L151:L152)</f>
        <v>2</v>
      </c>
      <c r="M153" s="12">
        <f>SUM(M151:M152)</f>
        <v>800</v>
      </c>
      <c r="N153" s="12">
        <f t="shared" ref="N153:Z153" si="14">SUM(N151:N152)</f>
        <v>800</v>
      </c>
      <c r="O153" s="12">
        <f t="shared" si="14"/>
        <v>200</v>
      </c>
      <c r="P153" s="62">
        <f t="shared" si="14"/>
        <v>600</v>
      </c>
      <c r="Q153" s="12">
        <f t="shared" si="14"/>
        <v>946487</v>
      </c>
      <c r="R153" s="12">
        <f t="shared" si="14"/>
        <v>306758</v>
      </c>
      <c r="S153" s="12">
        <f t="shared" si="14"/>
        <v>1314</v>
      </c>
      <c r="T153" s="12">
        <f t="shared" si="14"/>
        <v>295743</v>
      </c>
      <c r="U153" s="12">
        <f t="shared" si="14"/>
        <v>28</v>
      </c>
      <c r="V153" s="12">
        <f t="shared" si="14"/>
        <v>11015</v>
      </c>
      <c r="W153" s="12">
        <f t="shared" si="14"/>
        <v>0</v>
      </c>
      <c r="X153" s="12">
        <f t="shared" si="14"/>
        <v>0</v>
      </c>
      <c r="Y153" s="12">
        <f t="shared" si="14"/>
        <v>0</v>
      </c>
      <c r="Z153" s="12">
        <f t="shared" si="14"/>
        <v>0</v>
      </c>
    </row>
    <row r="154" spans="1:26" ht="15" customHeight="1" x14ac:dyDescent="0.25">
      <c r="A154" s="7"/>
      <c r="B154" s="7"/>
      <c r="C154" s="31"/>
      <c r="D154" s="31"/>
      <c r="E154" s="17"/>
      <c r="F154" s="17"/>
      <c r="G154" s="27"/>
      <c r="H154" s="27"/>
      <c r="I154" s="27"/>
      <c r="J154" s="34"/>
      <c r="K154" s="11"/>
      <c r="L154" s="13"/>
      <c r="M154" s="12"/>
      <c r="N154" s="12"/>
      <c r="O154" s="12"/>
      <c r="P154" s="6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" hidden="1" customHeight="1" outlineLevel="2" x14ac:dyDescent="0.25">
      <c r="A155" s="7"/>
      <c r="B155" s="7"/>
      <c r="C155" s="31"/>
      <c r="D155" s="31"/>
      <c r="E155" s="17"/>
      <c r="F155" s="17"/>
      <c r="G155" s="27"/>
      <c r="H155" s="27"/>
      <c r="I155" s="27"/>
      <c r="J155" s="69" t="s">
        <v>11</v>
      </c>
      <c r="K155" s="8" t="s">
        <v>12</v>
      </c>
      <c r="L155" s="13"/>
      <c r="M155" s="12"/>
      <c r="N155" s="12"/>
      <c r="O155" s="12"/>
      <c r="P155" s="6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s="35" customFormat="1" ht="15" hidden="1" customHeight="1" outlineLevel="2" x14ac:dyDescent="0.25">
      <c r="A156" s="2" t="s">
        <v>139</v>
      </c>
      <c r="B156" s="2" t="s">
        <v>147</v>
      </c>
      <c r="C156" s="31">
        <v>518</v>
      </c>
      <c r="D156" s="31">
        <v>200</v>
      </c>
      <c r="E156" s="70">
        <v>42103</v>
      </c>
      <c r="F156" s="70">
        <v>42194</v>
      </c>
      <c r="G156" s="70">
        <v>45880</v>
      </c>
      <c r="H156" s="70" t="s">
        <v>14</v>
      </c>
      <c r="I156" s="27"/>
      <c r="J156" s="31" t="s">
        <v>358</v>
      </c>
      <c r="K156" s="19" t="s">
        <v>359</v>
      </c>
      <c r="L156" s="10" t="s">
        <v>29</v>
      </c>
      <c r="M156" s="9">
        <v>0</v>
      </c>
      <c r="N156" s="9">
        <v>0</v>
      </c>
      <c r="O156" s="9">
        <v>0</v>
      </c>
      <c r="P156" s="61">
        <v>0</v>
      </c>
      <c r="Q156" s="9">
        <v>109856</v>
      </c>
      <c r="R156" s="9">
        <v>7299</v>
      </c>
      <c r="S156" s="9">
        <v>0</v>
      </c>
      <c r="T156" s="9">
        <v>0</v>
      </c>
      <c r="U156" s="9">
        <v>18</v>
      </c>
      <c r="V156" s="9">
        <v>7299</v>
      </c>
      <c r="W156" s="9">
        <v>0</v>
      </c>
      <c r="X156" s="9">
        <v>0</v>
      </c>
      <c r="Y156" s="9">
        <v>0</v>
      </c>
      <c r="Z156" s="9">
        <v>0</v>
      </c>
    </row>
    <row r="157" spans="1:26" ht="15" customHeight="1" collapsed="1" x14ac:dyDescent="0.25">
      <c r="A157" s="7"/>
      <c r="B157" s="7"/>
      <c r="C157" s="31"/>
      <c r="D157" s="31"/>
      <c r="E157" s="17"/>
      <c r="F157" s="17"/>
      <c r="G157" s="27"/>
      <c r="H157" s="27"/>
      <c r="I157" s="27"/>
      <c r="J157" s="34"/>
      <c r="K157" s="11" t="s">
        <v>730</v>
      </c>
      <c r="L157" s="13">
        <f>COUNTA(L156)</f>
        <v>1</v>
      </c>
      <c r="M157" s="12">
        <f>SUM(M156)</f>
        <v>0</v>
      </c>
      <c r="N157" s="12">
        <f t="shared" ref="N157:Z157" si="15">SUM(N156)</f>
        <v>0</v>
      </c>
      <c r="O157" s="12">
        <f t="shared" si="15"/>
        <v>0</v>
      </c>
      <c r="P157" s="62">
        <f t="shared" si="15"/>
        <v>0</v>
      </c>
      <c r="Q157" s="12">
        <f t="shared" si="15"/>
        <v>109856</v>
      </c>
      <c r="R157" s="12">
        <f t="shared" si="15"/>
        <v>7299</v>
      </c>
      <c r="S157" s="12">
        <f t="shared" si="15"/>
        <v>0</v>
      </c>
      <c r="T157" s="12">
        <f t="shared" si="15"/>
        <v>0</v>
      </c>
      <c r="U157" s="12">
        <f t="shared" si="15"/>
        <v>18</v>
      </c>
      <c r="V157" s="12">
        <f t="shared" si="15"/>
        <v>7299</v>
      </c>
      <c r="W157" s="12">
        <f t="shared" si="15"/>
        <v>0</v>
      </c>
      <c r="X157" s="12">
        <f t="shared" si="15"/>
        <v>0</v>
      </c>
      <c r="Y157" s="12">
        <f t="shared" si="15"/>
        <v>0</v>
      </c>
      <c r="Z157" s="12">
        <f t="shared" si="15"/>
        <v>0</v>
      </c>
    </row>
    <row r="158" spans="1:26" ht="15" customHeight="1" x14ac:dyDescent="0.25">
      <c r="A158" s="75"/>
      <c r="B158" s="75"/>
      <c r="C158" s="76"/>
      <c r="D158" s="76"/>
      <c r="E158" s="77"/>
      <c r="F158" s="77"/>
      <c r="G158" s="77"/>
      <c r="H158" s="77"/>
      <c r="I158" s="77"/>
      <c r="J158" s="78"/>
      <c r="K158" s="79"/>
      <c r="L158" s="93"/>
      <c r="M158" s="80"/>
      <c r="N158" s="80"/>
      <c r="O158" s="80"/>
      <c r="P158" s="81"/>
      <c r="Q158" s="80"/>
      <c r="R158" s="80"/>
      <c r="S158" s="80"/>
      <c r="T158" s="80"/>
      <c r="U158" s="80"/>
      <c r="V158" s="80"/>
      <c r="W158" s="80"/>
      <c r="X158" s="80"/>
      <c r="Y158" s="80"/>
      <c r="Z158" s="152"/>
    </row>
    <row r="159" spans="1:26" ht="15" customHeight="1" outlineLevel="1" x14ac:dyDescent="0.25">
      <c r="A159" s="7"/>
      <c r="B159" s="7"/>
      <c r="C159" s="31"/>
      <c r="D159" s="31"/>
      <c r="E159" s="17"/>
      <c r="F159" s="17"/>
      <c r="G159" s="27"/>
      <c r="H159" s="27"/>
      <c r="I159" s="27"/>
      <c r="J159" s="69" t="s">
        <v>11</v>
      </c>
      <c r="K159" s="8" t="s">
        <v>12</v>
      </c>
      <c r="L159" s="14"/>
      <c r="M159" s="9"/>
      <c r="N159" s="9"/>
      <c r="O159" s="9"/>
      <c r="P159" s="61"/>
      <c r="Q159" s="9"/>
      <c r="R159" s="9"/>
      <c r="S159" s="9"/>
      <c r="T159" s="9"/>
      <c r="U159" s="9"/>
      <c r="V159" s="9"/>
      <c r="W159" s="9"/>
      <c r="X159" s="9"/>
      <c r="Y159" s="9"/>
      <c r="Z159" s="152"/>
    </row>
    <row r="160" spans="1:26" ht="15" customHeight="1" x14ac:dyDescent="0.25">
      <c r="A160" s="7"/>
      <c r="B160" s="7"/>
      <c r="C160" s="31"/>
      <c r="D160" s="31"/>
      <c r="E160" s="17"/>
      <c r="F160" s="17"/>
      <c r="G160" s="27"/>
      <c r="H160" s="27"/>
      <c r="I160" s="27"/>
      <c r="J160" s="34"/>
      <c r="K160" s="11" t="s">
        <v>108</v>
      </c>
      <c r="L160" s="13">
        <v>0</v>
      </c>
      <c r="M160" s="12">
        <v>0</v>
      </c>
      <c r="N160" s="12">
        <v>0</v>
      </c>
      <c r="O160" s="12">
        <v>0</v>
      </c>
      <c r="P160" s="6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</row>
    <row r="161" spans="1:26" ht="15" customHeight="1" x14ac:dyDescent="0.25">
      <c r="A161" s="75"/>
      <c r="B161" s="75"/>
      <c r="C161" s="76"/>
      <c r="D161" s="76"/>
      <c r="E161" s="77"/>
      <c r="F161" s="77"/>
      <c r="G161" s="77"/>
      <c r="H161" s="77"/>
      <c r="I161" s="77"/>
      <c r="J161" s="78"/>
      <c r="K161" s="79"/>
      <c r="L161" s="93"/>
      <c r="M161" s="80"/>
      <c r="N161" s="80"/>
      <c r="O161" s="80"/>
      <c r="P161" s="81"/>
      <c r="Q161" s="80"/>
      <c r="R161" s="80"/>
      <c r="S161" s="80"/>
      <c r="T161" s="80"/>
      <c r="U161" s="80"/>
      <c r="V161" s="80"/>
      <c r="W161" s="80"/>
      <c r="X161" s="80"/>
      <c r="Y161" s="80"/>
      <c r="Z161" s="152"/>
    </row>
    <row r="162" spans="1:26" ht="15" customHeight="1" outlineLevel="1" x14ac:dyDescent="0.25">
      <c r="A162" s="7"/>
      <c r="B162" s="7"/>
      <c r="C162" s="31"/>
      <c r="D162" s="31"/>
      <c r="E162" s="17"/>
      <c r="F162" s="17"/>
      <c r="G162" s="27"/>
      <c r="H162" s="27"/>
      <c r="I162" s="27"/>
      <c r="J162" s="69" t="s">
        <v>11</v>
      </c>
      <c r="K162" s="8" t="s">
        <v>12</v>
      </c>
      <c r="L162" s="14"/>
      <c r="M162" s="9"/>
      <c r="N162" s="9"/>
      <c r="O162" s="9"/>
      <c r="P162" s="61"/>
      <c r="Q162" s="9"/>
      <c r="R162" s="9"/>
      <c r="S162" s="9"/>
      <c r="T162" s="9"/>
      <c r="U162" s="9"/>
      <c r="V162" s="9"/>
      <c r="W162" s="9"/>
      <c r="X162" s="9"/>
      <c r="Y162" s="9"/>
      <c r="Z162" s="152"/>
    </row>
    <row r="163" spans="1:26" ht="15" customHeight="1" outlineLevel="1" x14ac:dyDescent="0.25">
      <c r="A163" s="2" t="s">
        <v>110</v>
      </c>
      <c r="B163" s="2" t="s">
        <v>111</v>
      </c>
      <c r="C163" s="31" t="s">
        <v>112</v>
      </c>
      <c r="D163" s="31" t="s">
        <v>113</v>
      </c>
      <c r="E163" s="70">
        <v>29795</v>
      </c>
      <c r="F163" s="71">
        <v>32821</v>
      </c>
      <c r="G163" s="99">
        <v>46994</v>
      </c>
      <c r="H163" s="99" t="s">
        <v>14</v>
      </c>
      <c r="I163" s="100"/>
      <c r="J163" s="31">
        <v>119811420</v>
      </c>
      <c r="K163" s="3" t="s">
        <v>114</v>
      </c>
      <c r="L163" s="10" t="s">
        <v>29</v>
      </c>
      <c r="M163" s="9">
        <v>0</v>
      </c>
      <c r="N163" s="9">
        <v>0</v>
      </c>
      <c r="O163" s="9">
        <v>0</v>
      </c>
      <c r="P163" s="61">
        <v>0</v>
      </c>
      <c r="Q163" s="9">
        <v>544000</v>
      </c>
      <c r="R163" s="9">
        <v>302600</v>
      </c>
      <c r="S163" s="9">
        <v>270</v>
      </c>
      <c r="T163" s="9">
        <v>84000</v>
      </c>
      <c r="U163" s="9">
        <v>0</v>
      </c>
      <c r="V163" s="9">
        <v>0</v>
      </c>
      <c r="W163" s="9">
        <v>353</v>
      </c>
      <c r="X163" s="9">
        <v>158600</v>
      </c>
      <c r="Y163" s="9">
        <v>171</v>
      </c>
      <c r="Z163" s="23">
        <v>60000</v>
      </c>
    </row>
    <row r="164" spans="1:26" ht="15" customHeight="1" outlineLevel="1" x14ac:dyDescent="0.25">
      <c r="A164" s="2" t="s">
        <v>110</v>
      </c>
      <c r="B164" s="2" t="s">
        <v>111</v>
      </c>
      <c r="C164" s="31" t="s">
        <v>117</v>
      </c>
      <c r="D164" s="31" t="s">
        <v>118</v>
      </c>
      <c r="E164" s="70">
        <v>37720</v>
      </c>
      <c r="F164" s="71">
        <v>38029</v>
      </c>
      <c r="G164" s="99" t="s">
        <v>14</v>
      </c>
      <c r="H164" s="99">
        <v>39189</v>
      </c>
      <c r="I164" s="100">
        <v>23400</v>
      </c>
      <c r="J164" s="31">
        <v>120030850</v>
      </c>
      <c r="K164" s="3" t="s">
        <v>119</v>
      </c>
      <c r="L164" s="10" t="s">
        <v>15</v>
      </c>
      <c r="M164" s="9">
        <v>4</v>
      </c>
      <c r="N164" s="9">
        <v>3</v>
      </c>
      <c r="O164" s="9">
        <v>3</v>
      </c>
      <c r="P164" s="61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</row>
    <row r="165" spans="1:26" ht="15" customHeight="1" outlineLevel="1" x14ac:dyDescent="0.25">
      <c r="A165" s="2" t="s">
        <v>110</v>
      </c>
      <c r="B165" s="2" t="s">
        <v>111</v>
      </c>
      <c r="C165" s="31" t="s">
        <v>115</v>
      </c>
      <c r="D165" s="31" t="s">
        <v>116</v>
      </c>
      <c r="E165" s="70">
        <v>38008</v>
      </c>
      <c r="F165" s="71">
        <v>38155</v>
      </c>
      <c r="G165" s="99" t="s">
        <v>14</v>
      </c>
      <c r="H165" s="99">
        <v>39314</v>
      </c>
      <c r="I165" s="100">
        <v>23226</v>
      </c>
      <c r="J165" s="31">
        <v>120040520</v>
      </c>
      <c r="K165" s="3" t="s">
        <v>120</v>
      </c>
      <c r="L165" s="10" t="s">
        <v>15</v>
      </c>
      <c r="M165" s="9">
        <v>3</v>
      </c>
      <c r="N165" s="9">
        <v>3</v>
      </c>
      <c r="O165" s="9">
        <v>3</v>
      </c>
      <c r="P165" s="61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</row>
    <row r="166" spans="1:26" ht="15" customHeight="1" outlineLevel="1" x14ac:dyDescent="0.25">
      <c r="A166" s="24" t="s">
        <v>110</v>
      </c>
      <c r="B166" s="24" t="s">
        <v>111</v>
      </c>
      <c r="C166" s="73">
        <v>418</v>
      </c>
      <c r="D166" s="73">
        <v>255</v>
      </c>
      <c r="E166" s="71">
        <v>44267</v>
      </c>
      <c r="F166" s="71">
        <v>44497</v>
      </c>
      <c r="G166" s="71">
        <v>46403</v>
      </c>
      <c r="H166" s="71" t="s">
        <v>14</v>
      </c>
      <c r="I166" s="72"/>
      <c r="J166" s="31">
        <v>120170210</v>
      </c>
      <c r="K166" s="24" t="s">
        <v>553</v>
      </c>
      <c r="L166" s="10" t="s">
        <v>29</v>
      </c>
      <c r="M166" s="9">
        <v>0</v>
      </c>
      <c r="N166" s="9">
        <v>0</v>
      </c>
      <c r="O166" s="9">
        <v>0</v>
      </c>
      <c r="P166" s="61">
        <v>0</v>
      </c>
      <c r="Q166" s="9">
        <v>30500</v>
      </c>
      <c r="R166" s="9">
        <v>30500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5</v>
      </c>
      <c r="Z166" s="9">
        <v>30500</v>
      </c>
    </row>
    <row r="167" spans="1:26" ht="15" customHeight="1" outlineLevel="1" x14ac:dyDescent="0.25">
      <c r="A167" s="24" t="s">
        <v>110</v>
      </c>
      <c r="B167" s="24" t="s">
        <v>111</v>
      </c>
      <c r="C167" s="31" t="s">
        <v>625</v>
      </c>
      <c r="D167" s="31" t="s">
        <v>626</v>
      </c>
      <c r="E167" s="70">
        <v>44405</v>
      </c>
      <c r="F167" s="71">
        <v>44025</v>
      </c>
      <c r="G167" s="86">
        <v>47743</v>
      </c>
      <c r="H167" s="86">
        <v>11218</v>
      </c>
      <c r="I167" s="87"/>
      <c r="J167" s="31">
        <v>120210210</v>
      </c>
      <c r="K167" s="3" t="s">
        <v>623</v>
      </c>
      <c r="L167" s="26" t="s">
        <v>33</v>
      </c>
      <c r="M167" s="9">
        <v>61</v>
      </c>
      <c r="N167" s="9">
        <v>61</v>
      </c>
      <c r="O167" s="9">
        <v>61</v>
      </c>
      <c r="P167" s="61">
        <v>0</v>
      </c>
      <c r="Q167" s="9">
        <v>12000</v>
      </c>
      <c r="R167" s="9">
        <v>12000</v>
      </c>
      <c r="S167" s="9">
        <v>0</v>
      </c>
      <c r="T167" s="9">
        <v>0</v>
      </c>
      <c r="U167" s="9">
        <v>30</v>
      </c>
      <c r="V167" s="9">
        <v>12000</v>
      </c>
      <c r="W167" s="9">
        <v>0</v>
      </c>
      <c r="X167" s="9">
        <v>0</v>
      </c>
      <c r="Y167" s="9">
        <v>0</v>
      </c>
      <c r="Z167" s="9">
        <v>0</v>
      </c>
    </row>
    <row r="168" spans="1:26" ht="15" customHeight="1" outlineLevel="1" x14ac:dyDescent="0.25">
      <c r="A168" s="24" t="s">
        <v>110</v>
      </c>
      <c r="B168" s="24" t="s">
        <v>111</v>
      </c>
      <c r="C168" s="31" t="s">
        <v>117</v>
      </c>
      <c r="D168" s="31" t="s">
        <v>118</v>
      </c>
      <c r="E168" s="70">
        <v>44573</v>
      </c>
      <c r="F168" s="71">
        <v>45113</v>
      </c>
      <c r="G168" s="86">
        <v>46953</v>
      </c>
      <c r="H168" s="86">
        <v>46252</v>
      </c>
      <c r="I168" s="87"/>
      <c r="J168" s="31">
        <v>120220020</v>
      </c>
      <c r="K168" s="3" t="s">
        <v>624</v>
      </c>
      <c r="L168" s="10" t="s">
        <v>15</v>
      </c>
      <c r="M168" s="9">
        <v>11</v>
      </c>
      <c r="N168" s="9">
        <v>10</v>
      </c>
      <c r="O168" s="9">
        <v>10</v>
      </c>
      <c r="P168" s="61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</row>
    <row r="169" spans="1:26" ht="15" customHeight="1" x14ac:dyDescent="0.25">
      <c r="A169" s="7"/>
      <c r="B169" s="7"/>
      <c r="C169" s="31"/>
      <c r="D169" s="31"/>
      <c r="E169" s="17"/>
      <c r="F169" s="17"/>
      <c r="G169" s="27"/>
      <c r="H169" s="27"/>
      <c r="I169" s="27"/>
      <c r="J169" s="34"/>
      <c r="K169" s="11" t="s">
        <v>110</v>
      </c>
      <c r="L169" s="13">
        <f>COUNTA(L163:L168)</f>
        <v>6</v>
      </c>
      <c r="M169" s="12">
        <f>SUM(M163:M168)</f>
        <v>79</v>
      </c>
      <c r="N169" s="12">
        <f t="shared" ref="N169:Z169" si="16">SUM(N163:N168)</f>
        <v>77</v>
      </c>
      <c r="O169" s="12">
        <f t="shared" si="16"/>
        <v>77</v>
      </c>
      <c r="P169" s="62">
        <f t="shared" si="16"/>
        <v>0</v>
      </c>
      <c r="Q169" s="12">
        <f t="shared" si="16"/>
        <v>586500</v>
      </c>
      <c r="R169" s="12">
        <f t="shared" si="16"/>
        <v>345100</v>
      </c>
      <c r="S169" s="12">
        <f t="shared" si="16"/>
        <v>270</v>
      </c>
      <c r="T169" s="12">
        <f t="shared" si="16"/>
        <v>84000</v>
      </c>
      <c r="U169" s="12">
        <f t="shared" si="16"/>
        <v>30</v>
      </c>
      <c r="V169" s="12">
        <f t="shared" si="16"/>
        <v>12000</v>
      </c>
      <c r="W169" s="12">
        <f t="shared" si="16"/>
        <v>353</v>
      </c>
      <c r="X169" s="12">
        <f t="shared" si="16"/>
        <v>158600</v>
      </c>
      <c r="Y169" s="12">
        <f t="shared" si="16"/>
        <v>176</v>
      </c>
      <c r="Z169" s="12">
        <f t="shared" si="16"/>
        <v>90500</v>
      </c>
    </row>
    <row r="170" spans="1:26" ht="15" customHeight="1" x14ac:dyDescent="0.25">
      <c r="A170" s="75"/>
      <c r="B170" s="75"/>
      <c r="C170" s="76"/>
      <c r="D170" s="76"/>
      <c r="E170" s="77"/>
      <c r="F170" s="77"/>
      <c r="G170" s="77"/>
      <c r="H170" s="77"/>
      <c r="I170" s="77"/>
      <c r="J170" s="78"/>
      <c r="K170" s="79"/>
      <c r="L170" s="93"/>
      <c r="M170" s="80"/>
      <c r="N170" s="80"/>
      <c r="O170" s="80"/>
      <c r="P170" s="81"/>
      <c r="Q170" s="80"/>
      <c r="R170" s="80"/>
      <c r="S170" s="80"/>
      <c r="T170" s="80"/>
      <c r="U170" s="80"/>
      <c r="V170" s="80"/>
      <c r="W170" s="80"/>
      <c r="X170" s="80"/>
      <c r="Y170" s="80"/>
      <c r="Z170" s="152"/>
    </row>
    <row r="171" spans="1:26" ht="15" customHeight="1" outlineLevel="1" x14ac:dyDescent="0.25">
      <c r="A171" s="7"/>
      <c r="B171" s="7"/>
      <c r="C171" s="31"/>
      <c r="D171" s="31"/>
      <c r="E171" s="17"/>
      <c r="F171" s="17"/>
      <c r="G171" s="27"/>
      <c r="H171" s="27"/>
      <c r="I171" s="27"/>
      <c r="J171" s="69" t="s">
        <v>11</v>
      </c>
      <c r="K171" s="8" t="s">
        <v>12</v>
      </c>
      <c r="L171" s="14"/>
      <c r="M171" s="9"/>
      <c r="N171" s="9"/>
      <c r="O171" s="9"/>
      <c r="P171" s="61"/>
      <c r="Q171" s="9"/>
      <c r="R171" s="9"/>
      <c r="S171" s="9"/>
      <c r="T171" s="9"/>
      <c r="U171" s="9"/>
      <c r="V171" s="9"/>
      <c r="W171" s="9"/>
      <c r="X171" s="9"/>
      <c r="Y171" s="9"/>
      <c r="Z171" s="152"/>
    </row>
    <row r="172" spans="1:26" ht="15" customHeight="1" outlineLevel="1" x14ac:dyDescent="0.25">
      <c r="A172" s="2" t="s">
        <v>121</v>
      </c>
      <c r="B172" s="2" t="s">
        <v>124</v>
      </c>
      <c r="C172" s="31" t="s">
        <v>125</v>
      </c>
      <c r="D172" s="31" t="s">
        <v>126</v>
      </c>
      <c r="E172" s="70">
        <v>32127</v>
      </c>
      <c r="F172" s="71">
        <v>42208</v>
      </c>
      <c r="G172" s="101">
        <v>46508</v>
      </c>
      <c r="H172" s="101">
        <v>45778</v>
      </c>
      <c r="I172" s="102"/>
      <c r="J172" s="31" t="s">
        <v>576</v>
      </c>
      <c r="K172" s="3" t="s">
        <v>127</v>
      </c>
      <c r="L172" s="26" t="s">
        <v>33</v>
      </c>
      <c r="M172" s="9">
        <v>0</v>
      </c>
      <c r="N172" s="9">
        <v>0</v>
      </c>
      <c r="O172" s="9">
        <v>0</v>
      </c>
      <c r="P172" s="61">
        <v>0</v>
      </c>
      <c r="Q172" s="9">
        <v>1125000</v>
      </c>
      <c r="R172" s="9">
        <v>470000</v>
      </c>
      <c r="S172" s="9">
        <v>646</v>
      </c>
      <c r="T172" s="9">
        <v>161500</v>
      </c>
      <c r="U172" s="9">
        <v>0</v>
      </c>
      <c r="V172" s="9">
        <v>0</v>
      </c>
      <c r="W172" s="9">
        <v>0</v>
      </c>
      <c r="X172" s="9">
        <v>0</v>
      </c>
      <c r="Y172" s="9">
        <v>881</v>
      </c>
      <c r="Z172" s="9">
        <v>308500</v>
      </c>
    </row>
    <row r="173" spans="1:26" ht="15" customHeight="1" outlineLevel="1" x14ac:dyDescent="0.25">
      <c r="A173" s="2" t="s">
        <v>121</v>
      </c>
      <c r="B173" s="2" t="s">
        <v>124</v>
      </c>
      <c r="C173" s="31" t="s">
        <v>128</v>
      </c>
      <c r="D173" s="31" t="s">
        <v>129</v>
      </c>
      <c r="E173" s="70">
        <v>32142</v>
      </c>
      <c r="F173" s="71">
        <v>40486</v>
      </c>
      <c r="G173" s="101">
        <v>46028</v>
      </c>
      <c r="H173" s="101">
        <v>44605</v>
      </c>
      <c r="I173" s="102"/>
      <c r="J173" s="31" t="s">
        <v>577</v>
      </c>
      <c r="K173" s="3" t="s">
        <v>130</v>
      </c>
      <c r="L173" s="10" t="s">
        <v>29</v>
      </c>
      <c r="M173" s="9">
        <v>0</v>
      </c>
      <c r="N173" s="9">
        <v>0</v>
      </c>
      <c r="O173" s="9">
        <v>0</v>
      </c>
      <c r="P173" s="61">
        <v>0</v>
      </c>
      <c r="Q173" s="9">
        <v>1526270</v>
      </c>
      <c r="R173" s="9">
        <v>235620</v>
      </c>
      <c r="S173" s="9">
        <v>942</v>
      </c>
      <c r="T173" s="9">
        <v>235620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</row>
    <row r="174" spans="1:26" ht="15" customHeight="1" outlineLevel="1" x14ac:dyDescent="0.25">
      <c r="A174" s="2" t="s">
        <v>121</v>
      </c>
      <c r="B174" s="2" t="s">
        <v>111</v>
      </c>
      <c r="C174" s="31" t="s">
        <v>131</v>
      </c>
      <c r="D174" s="31" t="s">
        <v>132</v>
      </c>
      <c r="E174" s="70">
        <v>37347</v>
      </c>
      <c r="F174" s="71">
        <v>42418</v>
      </c>
      <c r="G174" s="101">
        <v>45733</v>
      </c>
      <c r="H174" s="101">
        <v>10979</v>
      </c>
      <c r="I174" s="102"/>
      <c r="J174" s="31" t="s">
        <v>657</v>
      </c>
      <c r="K174" s="3" t="s">
        <v>133</v>
      </c>
      <c r="L174" s="26" t="s">
        <v>33</v>
      </c>
      <c r="M174" s="9">
        <v>721</v>
      </c>
      <c r="N174" s="9">
        <v>262</v>
      </c>
      <c r="O174" s="9">
        <v>29</v>
      </c>
      <c r="P174" s="61">
        <v>233</v>
      </c>
      <c r="Q174" s="9">
        <v>814550</v>
      </c>
      <c r="R174" s="9">
        <v>745130</v>
      </c>
      <c r="S174" s="9">
        <v>628</v>
      </c>
      <c r="T174" s="9">
        <v>157000</v>
      </c>
      <c r="U174" s="9">
        <v>620</v>
      </c>
      <c r="V174" s="9">
        <v>248130</v>
      </c>
      <c r="W174" s="9">
        <v>0</v>
      </c>
      <c r="X174" s="9">
        <v>0</v>
      </c>
      <c r="Y174" s="9">
        <v>971</v>
      </c>
      <c r="Z174" s="9">
        <v>340000</v>
      </c>
    </row>
    <row r="175" spans="1:26" s="35" customFormat="1" ht="15" customHeight="1" outlineLevel="1" x14ac:dyDescent="0.25">
      <c r="A175" s="2" t="s">
        <v>121</v>
      </c>
      <c r="B175" s="2" t="s">
        <v>111</v>
      </c>
      <c r="C175" s="31" t="s">
        <v>122</v>
      </c>
      <c r="D175" s="31" t="s">
        <v>123</v>
      </c>
      <c r="E175" s="70">
        <v>40987</v>
      </c>
      <c r="F175" s="71">
        <v>42439</v>
      </c>
      <c r="G175" s="70">
        <v>45877</v>
      </c>
      <c r="H175" s="70">
        <v>44350</v>
      </c>
      <c r="I175" s="27"/>
      <c r="J175" s="31" t="s">
        <v>758</v>
      </c>
      <c r="K175" s="19" t="s">
        <v>759</v>
      </c>
      <c r="L175" s="26" t="s">
        <v>33</v>
      </c>
      <c r="M175" s="9">
        <v>718</v>
      </c>
      <c r="N175" s="9">
        <v>223</v>
      </c>
      <c r="O175" s="9">
        <v>69</v>
      </c>
      <c r="P175" s="61">
        <v>154</v>
      </c>
      <c r="Q175" s="9">
        <v>1432580</v>
      </c>
      <c r="R175" s="9">
        <v>1302580</v>
      </c>
      <c r="S175" s="9">
        <v>4391</v>
      </c>
      <c r="T175" s="9">
        <v>1097800</v>
      </c>
      <c r="U175" s="9">
        <v>511</v>
      </c>
      <c r="V175" s="9">
        <v>204640</v>
      </c>
      <c r="W175" s="9">
        <v>0</v>
      </c>
      <c r="X175" s="9">
        <v>0</v>
      </c>
      <c r="Y175" s="9">
        <v>5</v>
      </c>
      <c r="Z175" s="9">
        <v>140</v>
      </c>
    </row>
    <row r="176" spans="1:26" ht="15" customHeight="1" outlineLevel="1" x14ac:dyDescent="0.25">
      <c r="A176" s="2" t="s">
        <v>121</v>
      </c>
      <c r="B176" s="2" t="s">
        <v>111</v>
      </c>
      <c r="C176" s="31" t="s">
        <v>122</v>
      </c>
      <c r="D176" s="31" t="s">
        <v>123</v>
      </c>
      <c r="E176" s="70">
        <v>43412</v>
      </c>
      <c r="F176" s="71">
        <v>43741</v>
      </c>
      <c r="G176" s="86">
        <v>12904</v>
      </c>
      <c r="H176" s="86">
        <v>12404</v>
      </c>
      <c r="I176" s="87"/>
      <c r="J176" s="31">
        <v>120190040</v>
      </c>
      <c r="K176" s="19" t="s">
        <v>419</v>
      </c>
      <c r="L176" s="26" t="s">
        <v>33</v>
      </c>
      <c r="M176" s="9">
        <v>541</v>
      </c>
      <c r="N176" s="9">
        <v>541</v>
      </c>
      <c r="O176" s="9">
        <v>176</v>
      </c>
      <c r="P176" s="61">
        <v>365</v>
      </c>
      <c r="Q176" s="9">
        <v>520000</v>
      </c>
      <c r="R176" s="9">
        <v>520000</v>
      </c>
      <c r="S176" s="9">
        <v>0</v>
      </c>
      <c r="T176" s="9">
        <v>0</v>
      </c>
      <c r="U176" s="9">
        <v>1300</v>
      </c>
      <c r="V176" s="9">
        <v>520000</v>
      </c>
      <c r="W176" s="9">
        <v>0</v>
      </c>
      <c r="X176" s="9">
        <v>0</v>
      </c>
      <c r="Y176" s="9">
        <v>0</v>
      </c>
      <c r="Z176" s="9">
        <v>0</v>
      </c>
    </row>
    <row r="177" spans="1:27" ht="15" customHeight="1" outlineLevel="1" x14ac:dyDescent="0.25">
      <c r="A177" s="2" t="s">
        <v>121</v>
      </c>
      <c r="B177" s="2" t="s">
        <v>124</v>
      </c>
      <c r="C177" s="31" t="s">
        <v>442</v>
      </c>
      <c r="D177" s="31" t="s">
        <v>343</v>
      </c>
      <c r="E177" s="70">
        <v>43902</v>
      </c>
      <c r="F177" s="71">
        <v>44112</v>
      </c>
      <c r="G177" s="86">
        <v>46695</v>
      </c>
      <c r="H177" s="86">
        <v>45264</v>
      </c>
      <c r="I177" s="87"/>
      <c r="J177" s="31">
        <v>120200170</v>
      </c>
      <c r="K177" s="3" t="s">
        <v>441</v>
      </c>
      <c r="L177" s="26" t="s">
        <v>33</v>
      </c>
      <c r="M177" s="9">
        <v>142</v>
      </c>
      <c r="N177" s="9">
        <v>142</v>
      </c>
      <c r="O177" s="9">
        <v>0</v>
      </c>
      <c r="P177" s="61">
        <v>142</v>
      </c>
      <c r="Q177" s="9">
        <v>47887</v>
      </c>
      <c r="R177" s="9">
        <v>44639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5</v>
      </c>
      <c r="Z177" s="9">
        <v>44639</v>
      </c>
    </row>
    <row r="178" spans="1:27" ht="15" customHeight="1" x14ac:dyDescent="0.25">
      <c r="A178" s="7"/>
      <c r="B178" s="7"/>
      <c r="C178" s="31"/>
      <c r="D178" s="31"/>
      <c r="E178" s="17"/>
      <c r="F178" s="17"/>
      <c r="G178" s="27"/>
      <c r="H178" s="27"/>
      <c r="I178" s="27"/>
      <c r="J178" s="34"/>
      <c r="K178" s="11" t="s">
        <v>121</v>
      </c>
      <c r="L178" s="13">
        <f>COUNTA(L172:L177)</f>
        <v>6</v>
      </c>
      <c r="M178" s="12">
        <f>SUM(M172:M177)</f>
        <v>2122</v>
      </c>
      <c r="N178" s="12">
        <f t="shared" ref="N178:Z178" si="17">SUM(N172:N177)</f>
        <v>1168</v>
      </c>
      <c r="O178" s="12">
        <f t="shared" si="17"/>
        <v>274</v>
      </c>
      <c r="P178" s="62">
        <f t="shared" si="17"/>
        <v>894</v>
      </c>
      <c r="Q178" s="12">
        <f t="shared" si="17"/>
        <v>5466287</v>
      </c>
      <c r="R178" s="12">
        <f t="shared" si="17"/>
        <v>3317969</v>
      </c>
      <c r="S178" s="12">
        <f t="shared" si="17"/>
        <v>6607</v>
      </c>
      <c r="T178" s="12">
        <f t="shared" si="17"/>
        <v>1651920</v>
      </c>
      <c r="U178" s="12">
        <f t="shared" si="17"/>
        <v>2431</v>
      </c>
      <c r="V178" s="12">
        <f t="shared" si="17"/>
        <v>972770</v>
      </c>
      <c r="W178" s="12">
        <f t="shared" si="17"/>
        <v>0</v>
      </c>
      <c r="X178" s="12">
        <f t="shared" si="17"/>
        <v>0</v>
      </c>
      <c r="Y178" s="12">
        <f t="shared" si="17"/>
        <v>1862</v>
      </c>
      <c r="Z178" s="12">
        <f t="shared" si="17"/>
        <v>693279</v>
      </c>
    </row>
    <row r="179" spans="1:27" ht="15" customHeight="1" x14ac:dyDescent="0.25">
      <c r="A179" s="75"/>
      <c r="B179" s="75"/>
      <c r="C179" s="76"/>
      <c r="D179" s="76"/>
      <c r="E179" s="77"/>
      <c r="F179" s="77"/>
      <c r="G179" s="77"/>
      <c r="H179" s="77"/>
      <c r="I179" s="77"/>
      <c r="J179" s="78"/>
      <c r="K179" s="79"/>
      <c r="L179" s="93"/>
      <c r="M179" s="80"/>
      <c r="N179" s="80"/>
      <c r="O179" s="80"/>
      <c r="P179" s="81"/>
      <c r="Q179" s="80"/>
      <c r="R179" s="80"/>
      <c r="S179" s="80"/>
      <c r="T179" s="80"/>
      <c r="U179" s="80"/>
      <c r="V179" s="80"/>
      <c r="W179" s="80"/>
      <c r="X179" s="80"/>
      <c r="Y179" s="80"/>
      <c r="Z179" s="152"/>
    </row>
    <row r="180" spans="1:27" ht="15" customHeight="1" outlineLevel="1" x14ac:dyDescent="0.25">
      <c r="A180" s="7"/>
      <c r="B180" s="7"/>
      <c r="C180" s="31"/>
      <c r="D180" s="31"/>
      <c r="E180" s="17"/>
      <c r="F180" s="17"/>
      <c r="G180" s="27"/>
      <c r="H180" s="27"/>
      <c r="I180" s="27"/>
      <c r="J180" s="69" t="s">
        <v>11</v>
      </c>
      <c r="K180" s="8" t="s">
        <v>12</v>
      </c>
      <c r="L180" s="14"/>
      <c r="M180" s="9"/>
      <c r="N180" s="9"/>
      <c r="O180" s="9"/>
      <c r="P180" s="61"/>
      <c r="Q180" s="9"/>
      <c r="R180" s="9"/>
      <c r="S180" s="9"/>
      <c r="T180" s="9"/>
      <c r="U180" s="9"/>
      <c r="V180" s="9"/>
      <c r="W180" s="9"/>
      <c r="X180" s="9"/>
      <c r="Y180" s="9"/>
      <c r="Z180" s="152"/>
    </row>
    <row r="181" spans="1:27" ht="15" customHeight="1" outlineLevel="1" x14ac:dyDescent="0.25">
      <c r="A181" s="2" t="s">
        <v>135</v>
      </c>
      <c r="B181" s="2" t="s">
        <v>135</v>
      </c>
      <c r="C181" s="31" t="s">
        <v>136</v>
      </c>
      <c r="D181" s="31" t="s">
        <v>137</v>
      </c>
      <c r="E181" s="71">
        <v>41239</v>
      </c>
      <c r="F181" s="71">
        <v>41529</v>
      </c>
      <c r="G181" s="71">
        <v>46656</v>
      </c>
      <c r="H181" s="71">
        <v>45956</v>
      </c>
      <c r="I181" s="72"/>
      <c r="J181" s="31">
        <v>120130080</v>
      </c>
      <c r="K181" s="3" t="s">
        <v>306</v>
      </c>
      <c r="L181" s="10" t="s">
        <v>33</v>
      </c>
      <c r="M181" s="9">
        <v>1550</v>
      </c>
      <c r="N181" s="9">
        <v>1065</v>
      </c>
      <c r="O181" s="9">
        <v>352</v>
      </c>
      <c r="P181" s="61">
        <v>713</v>
      </c>
      <c r="Q181" s="9">
        <v>90000</v>
      </c>
      <c r="R181" s="9">
        <v>89999</v>
      </c>
      <c r="S181" s="9">
        <v>0</v>
      </c>
      <c r="T181" s="9">
        <v>0</v>
      </c>
      <c r="U181" s="9">
        <v>225</v>
      </c>
      <c r="V181" s="9">
        <v>89999</v>
      </c>
      <c r="W181" s="9">
        <v>0</v>
      </c>
      <c r="X181" s="9">
        <v>0</v>
      </c>
      <c r="Y181" s="9">
        <v>0</v>
      </c>
      <c r="Z181" s="9">
        <v>0</v>
      </c>
    </row>
    <row r="182" spans="1:27" ht="15" customHeight="1" x14ac:dyDescent="0.25">
      <c r="A182" s="7"/>
      <c r="B182" s="7"/>
      <c r="C182" s="31"/>
      <c r="D182" s="31"/>
      <c r="E182" s="17"/>
      <c r="F182" s="17"/>
      <c r="G182" s="27"/>
      <c r="H182" s="27"/>
      <c r="I182" s="27"/>
      <c r="J182" s="34"/>
      <c r="K182" s="11" t="s">
        <v>138</v>
      </c>
      <c r="L182" s="13">
        <f>COUNTA(L181:L181)</f>
        <v>1</v>
      </c>
      <c r="M182" s="12">
        <f t="shared" ref="M182:Z182" si="18">SUM(M181:M181)</f>
        <v>1550</v>
      </c>
      <c r="N182" s="12">
        <f t="shared" si="18"/>
        <v>1065</v>
      </c>
      <c r="O182" s="12">
        <f t="shared" si="18"/>
        <v>352</v>
      </c>
      <c r="P182" s="62">
        <f t="shared" si="18"/>
        <v>713</v>
      </c>
      <c r="Q182" s="12">
        <f t="shared" si="18"/>
        <v>90000</v>
      </c>
      <c r="R182" s="12">
        <f t="shared" si="18"/>
        <v>89999</v>
      </c>
      <c r="S182" s="12">
        <f t="shared" si="18"/>
        <v>0</v>
      </c>
      <c r="T182" s="12">
        <f t="shared" si="18"/>
        <v>0</v>
      </c>
      <c r="U182" s="12">
        <f t="shared" si="18"/>
        <v>225</v>
      </c>
      <c r="V182" s="12">
        <f t="shared" si="18"/>
        <v>89999</v>
      </c>
      <c r="W182" s="12">
        <f t="shared" si="18"/>
        <v>0</v>
      </c>
      <c r="X182" s="12">
        <f t="shared" si="18"/>
        <v>0</v>
      </c>
      <c r="Y182" s="12">
        <f t="shared" si="18"/>
        <v>0</v>
      </c>
      <c r="Z182" s="12">
        <f t="shared" si="18"/>
        <v>0</v>
      </c>
    </row>
    <row r="183" spans="1:27" ht="15" customHeight="1" x14ac:dyDescent="0.25">
      <c r="A183" s="75"/>
      <c r="B183" s="75"/>
      <c r="C183" s="76"/>
      <c r="D183" s="76"/>
      <c r="E183" s="77"/>
      <c r="F183" s="77"/>
      <c r="G183" s="77"/>
      <c r="H183" s="77"/>
      <c r="I183" s="77"/>
      <c r="J183" s="78"/>
      <c r="K183" s="79"/>
      <c r="L183" s="93"/>
      <c r="M183" s="80"/>
      <c r="N183" s="80"/>
      <c r="O183" s="80"/>
      <c r="P183" s="81"/>
      <c r="Q183" s="80"/>
      <c r="R183" s="80"/>
      <c r="S183" s="80"/>
      <c r="T183" s="80"/>
      <c r="U183" s="80"/>
      <c r="V183" s="80"/>
      <c r="W183" s="80"/>
      <c r="X183" s="80"/>
      <c r="Y183" s="80"/>
      <c r="Z183" s="152"/>
    </row>
    <row r="184" spans="1:27" ht="15" customHeight="1" outlineLevel="1" x14ac:dyDescent="0.25">
      <c r="A184" s="7"/>
      <c r="B184" s="7"/>
      <c r="C184" s="31"/>
      <c r="D184" s="31"/>
      <c r="E184" s="17"/>
      <c r="F184" s="17"/>
      <c r="G184" s="27"/>
      <c r="H184" s="27"/>
      <c r="I184" s="27"/>
      <c r="J184" s="69" t="s">
        <v>11</v>
      </c>
      <c r="K184" s="8" t="s">
        <v>12</v>
      </c>
      <c r="L184" s="14"/>
      <c r="M184" s="9"/>
      <c r="N184" s="9"/>
      <c r="O184" s="9"/>
      <c r="P184" s="61"/>
      <c r="Q184" s="9"/>
      <c r="R184" s="9"/>
      <c r="S184" s="9"/>
      <c r="T184" s="9"/>
      <c r="U184" s="9"/>
      <c r="V184" s="9"/>
      <c r="W184" s="9"/>
      <c r="X184" s="9"/>
      <c r="Y184" s="9"/>
      <c r="Z184" s="152"/>
      <c r="AA184" s="49"/>
    </row>
    <row r="185" spans="1:27" ht="15" customHeight="1" outlineLevel="1" x14ac:dyDescent="0.25">
      <c r="A185" s="2" t="s">
        <v>139</v>
      </c>
      <c r="B185" s="2" t="s">
        <v>294</v>
      </c>
      <c r="C185" s="31" t="s">
        <v>140</v>
      </c>
      <c r="D185" s="31" t="s">
        <v>141</v>
      </c>
      <c r="E185" s="70">
        <v>35227</v>
      </c>
      <c r="F185" s="71">
        <v>40745</v>
      </c>
      <c r="G185" s="130">
        <v>47214</v>
      </c>
      <c r="H185" s="130">
        <v>42706</v>
      </c>
      <c r="I185" s="131"/>
      <c r="J185" s="31">
        <v>119961100</v>
      </c>
      <c r="K185" s="3" t="s">
        <v>142</v>
      </c>
      <c r="L185" s="10" t="s">
        <v>29</v>
      </c>
      <c r="M185" s="9">
        <v>0</v>
      </c>
      <c r="N185" s="9">
        <v>0</v>
      </c>
      <c r="O185" s="9">
        <v>0</v>
      </c>
      <c r="P185" s="61">
        <v>0</v>
      </c>
      <c r="Q185" s="9">
        <v>1800000</v>
      </c>
      <c r="R185" s="9">
        <v>1410000</v>
      </c>
      <c r="S185" s="9">
        <v>4029</v>
      </c>
      <c r="T185" s="9">
        <v>1410000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</row>
    <row r="186" spans="1:27" ht="15" customHeight="1" outlineLevel="1" x14ac:dyDescent="0.25">
      <c r="A186" s="2" t="s">
        <v>139</v>
      </c>
      <c r="B186" s="2" t="s">
        <v>294</v>
      </c>
      <c r="C186" s="31" t="s">
        <v>144</v>
      </c>
      <c r="D186" s="31" t="s">
        <v>145</v>
      </c>
      <c r="E186" s="70">
        <v>35320</v>
      </c>
      <c r="F186" s="71">
        <v>35684</v>
      </c>
      <c r="G186" s="130">
        <v>45942</v>
      </c>
      <c r="H186" s="130" t="s">
        <v>14</v>
      </c>
      <c r="I186" s="131"/>
      <c r="J186" s="31">
        <v>119970220</v>
      </c>
      <c r="K186" s="3" t="s">
        <v>146</v>
      </c>
      <c r="L186" s="10" t="s">
        <v>33</v>
      </c>
      <c r="M186" s="9">
        <v>750</v>
      </c>
      <c r="N186" s="9">
        <v>0</v>
      </c>
      <c r="O186" s="9">
        <v>0</v>
      </c>
      <c r="P186" s="61">
        <v>0</v>
      </c>
      <c r="Q186" s="9">
        <v>1322500</v>
      </c>
      <c r="R186" s="9">
        <v>156212</v>
      </c>
      <c r="S186" s="9">
        <v>762</v>
      </c>
      <c r="T186" s="9">
        <v>156212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</row>
    <row r="187" spans="1:27" ht="15" customHeight="1" outlineLevel="1" x14ac:dyDescent="0.25">
      <c r="A187" s="2" t="s">
        <v>139</v>
      </c>
      <c r="B187" s="2" t="s">
        <v>294</v>
      </c>
      <c r="C187" s="31">
        <v>729</v>
      </c>
      <c r="D187" s="31">
        <v>218</v>
      </c>
      <c r="E187" s="70">
        <v>44348</v>
      </c>
      <c r="F187" s="71">
        <v>44483</v>
      </c>
      <c r="G187" s="86">
        <v>46139</v>
      </c>
      <c r="H187" s="86">
        <v>46139</v>
      </c>
      <c r="I187" s="87"/>
      <c r="J187" s="73">
        <v>120110160</v>
      </c>
      <c r="K187" s="19" t="s">
        <v>493</v>
      </c>
      <c r="L187" s="10" t="s">
        <v>29</v>
      </c>
      <c r="M187" s="9">
        <v>0</v>
      </c>
      <c r="N187" s="9">
        <v>0</v>
      </c>
      <c r="O187" s="9">
        <v>0</v>
      </c>
      <c r="P187" s="61">
        <v>0</v>
      </c>
      <c r="Q187" s="9">
        <v>1133856</v>
      </c>
      <c r="R187" s="9">
        <v>600584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1014</v>
      </c>
      <c r="Z187" s="9">
        <v>600584</v>
      </c>
    </row>
    <row r="188" spans="1:27" s="35" customFormat="1" ht="15" customHeight="1" outlineLevel="1" x14ac:dyDescent="0.25">
      <c r="A188" s="2" t="s">
        <v>139</v>
      </c>
      <c r="B188" s="2" t="s">
        <v>294</v>
      </c>
      <c r="C188" s="31" t="s">
        <v>140</v>
      </c>
      <c r="D188" s="31" t="s">
        <v>141</v>
      </c>
      <c r="E188" s="70">
        <v>43927</v>
      </c>
      <c r="F188" s="71">
        <v>44399</v>
      </c>
      <c r="G188" s="86">
        <v>11533</v>
      </c>
      <c r="H188" s="86">
        <v>11564</v>
      </c>
      <c r="I188" s="87"/>
      <c r="J188" s="73">
        <v>120200100</v>
      </c>
      <c r="K188" s="3" t="s">
        <v>476</v>
      </c>
      <c r="L188" s="10" t="s">
        <v>15</v>
      </c>
      <c r="M188" s="9">
        <v>630</v>
      </c>
      <c r="N188" s="9">
        <v>140</v>
      </c>
      <c r="O188" s="9">
        <v>140</v>
      </c>
      <c r="P188" s="61">
        <v>0</v>
      </c>
      <c r="Q188" s="9">
        <v>1740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</row>
    <row r="189" spans="1:27" ht="15" customHeight="1" x14ac:dyDescent="0.25">
      <c r="A189" s="7"/>
      <c r="B189" s="7"/>
      <c r="C189" s="31"/>
      <c r="D189" s="31"/>
      <c r="E189" s="17"/>
      <c r="F189" s="17"/>
      <c r="G189" s="27"/>
      <c r="H189" s="27"/>
      <c r="I189" s="27"/>
      <c r="J189" s="34"/>
      <c r="K189" s="11" t="s">
        <v>760</v>
      </c>
      <c r="L189" s="13">
        <f>COUNTA(L185:L188)</f>
        <v>4</v>
      </c>
      <c r="M189" s="12">
        <f t="shared" ref="M189:Z189" si="19">SUM(M185:M188)</f>
        <v>1380</v>
      </c>
      <c r="N189" s="12">
        <f t="shared" si="19"/>
        <v>140</v>
      </c>
      <c r="O189" s="12">
        <f t="shared" si="19"/>
        <v>140</v>
      </c>
      <c r="P189" s="62">
        <f t="shared" si="19"/>
        <v>0</v>
      </c>
      <c r="Q189" s="12">
        <f t="shared" si="19"/>
        <v>4258096</v>
      </c>
      <c r="R189" s="12">
        <f t="shared" si="19"/>
        <v>2166796</v>
      </c>
      <c r="S189" s="12">
        <f t="shared" si="19"/>
        <v>4791</v>
      </c>
      <c r="T189" s="12">
        <f t="shared" si="19"/>
        <v>1566212</v>
      </c>
      <c r="U189" s="12">
        <f t="shared" si="19"/>
        <v>0</v>
      </c>
      <c r="V189" s="12">
        <f t="shared" si="19"/>
        <v>0</v>
      </c>
      <c r="W189" s="12">
        <f t="shared" si="19"/>
        <v>0</v>
      </c>
      <c r="X189" s="12">
        <f t="shared" si="19"/>
        <v>0</v>
      </c>
      <c r="Y189" s="12">
        <f t="shared" si="19"/>
        <v>1014</v>
      </c>
      <c r="Z189" s="12">
        <f t="shared" si="19"/>
        <v>600584</v>
      </c>
    </row>
    <row r="190" spans="1:27" ht="15" customHeight="1" x14ac:dyDescent="0.25">
      <c r="A190" s="7"/>
      <c r="B190" s="7"/>
      <c r="C190" s="31"/>
      <c r="D190" s="31"/>
      <c r="E190" s="17"/>
      <c r="F190" s="17"/>
      <c r="G190" s="27"/>
      <c r="H190" s="27"/>
      <c r="I190" s="27"/>
      <c r="J190" s="34"/>
      <c r="K190" s="11"/>
      <c r="L190" s="13"/>
      <c r="M190" s="12"/>
      <c r="N190" s="12"/>
      <c r="O190" s="12"/>
      <c r="P190" s="6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7" ht="15" customHeight="1" outlineLevel="1" x14ac:dyDescent="0.25">
      <c r="A191" s="7"/>
      <c r="B191" s="7"/>
      <c r="C191" s="31"/>
      <c r="D191" s="31"/>
      <c r="E191" s="17"/>
      <c r="F191" s="17"/>
      <c r="G191" s="27"/>
      <c r="H191" s="27"/>
      <c r="I191" s="27"/>
      <c r="J191" s="69" t="s">
        <v>11</v>
      </c>
      <c r="K191" s="8" t="s">
        <v>12</v>
      </c>
      <c r="L191" s="13"/>
      <c r="M191" s="12"/>
      <c r="N191" s="12"/>
      <c r="O191" s="12"/>
      <c r="P191" s="6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7" ht="15" customHeight="1" outlineLevel="1" x14ac:dyDescent="0.25">
      <c r="A192" s="2" t="s">
        <v>411</v>
      </c>
      <c r="B192" s="2" t="s">
        <v>308</v>
      </c>
      <c r="C192" s="31">
        <v>681</v>
      </c>
      <c r="D192" s="31">
        <v>138</v>
      </c>
      <c r="E192" s="70">
        <v>43476</v>
      </c>
      <c r="F192" s="71">
        <v>43622</v>
      </c>
      <c r="G192" s="86">
        <v>12628</v>
      </c>
      <c r="H192" s="86">
        <v>46962</v>
      </c>
      <c r="I192" s="87"/>
      <c r="J192" s="31" t="s">
        <v>600</v>
      </c>
      <c r="K192" s="3" t="s">
        <v>410</v>
      </c>
      <c r="L192" s="10" t="s">
        <v>33</v>
      </c>
      <c r="M192" s="9">
        <v>2218</v>
      </c>
      <c r="N192" s="9">
        <v>1998</v>
      </c>
      <c r="O192" s="9">
        <v>0</v>
      </c>
      <c r="P192" s="61">
        <v>1998</v>
      </c>
      <c r="Q192" s="9">
        <v>317537</v>
      </c>
      <c r="R192" s="9">
        <v>308537</v>
      </c>
      <c r="S192" s="9">
        <v>0</v>
      </c>
      <c r="T192" s="9">
        <v>0</v>
      </c>
      <c r="U192" s="9">
        <v>771</v>
      </c>
      <c r="V192" s="9">
        <v>308537</v>
      </c>
      <c r="W192" s="9">
        <v>0</v>
      </c>
      <c r="X192" s="9">
        <v>0</v>
      </c>
      <c r="Y192" s="9">
        <v>0</v>
      </c>
      <c r="Z192" s="9">
        <v>0</v>
      </c>
    </row>
    <row r="193" spans="1:27" ht="15" customHeight="1" x14ac:dyDescent="0.25">
      <c r="A193" s="7"/>
      <c r="B193" s="7"/>
      <c r="C193" s="31"/>
      <c r="D193" s="31"/>
      <c r="E193" s="17"/>
      <c r="F193" s="17"/>
      <c r="G193" s="27"/>
      <c r="H193" s="27"/>
      <c r="I193" s="27"/>
      <c r="J193" s="34"/>
      <c r="K193" s="11" t="s">
        <v>733</v>
      </c>
      <c r="L193" s="13">
        <f>COUNTA(L192)</f>
        <v>1</v>
      </c>
      <c r="M193" s="12">
        <f>SUM(M192)</f>
        <v>2218</v>
      </c>
      <c r="N193" s="12">
        <f t="shared" ref="N193:Z193" si="20">SUM(N192)</f>
        <v>1998</v>
      </c>
      <c r="O193" s="12">
        <f t="shared" si="20"/>
        <v>0</v>
      </c>
      <c r="P193" s="62">
        <f t="shared" si="20"/>
        <v>1998</v>
      </c>
      <c r="Q193" s="12">
        <f t="shared" si="20"/>
        <v>317537</v>
      </c>
      <c r="R193" s="12">
        <f t="shared" si="20"/>
        <v>308537</v>
      </c>
      <c r="S193" s="12">
        <f t="shared" si="20"/>
        <v>0</v>
      </c>
      <c r="T193" s="12">
        <f t="shared" si="20"/>
        <v>0</v>
      </c>
      <c r="U193" s="12">
        <f t="shared" si="20"/>
        <v>771</v>
      </c>
      <c r="V193" s="12">
        <f t="shared" si="20"/>
        <v>308537</v>
      </c>
      <c r="W193" s="12">
        <f t="shared" si="20"/>
        <v>0</v>
      </c>
      <c r="X193" s="12">
        <f t="shared" si="20"/>
        <v>0</v>
      </c>
      <c r="Y193" s="12">
        <f t="shared" si="20"/>
        <v>0</v>
      </c>
      <c r="Z193" s="12">
        <f t="shared" si="20"/>
        <v>0</v>
      </c>
      <c r="AA193" s="35"/>
    </row>
    <row r="194" spans="1:27" ht="15" customHeight="1" x14ac:dyDescent="0.25">
      <c r="A194" s="75"/>
      <c r="B194" s="75"/>
      <c r="C194" s="76"/>
      <c r="D194" s="76"/>
      <c r="E194" s="77"/>
      <c r="F194" s="77"/>
      <c r="G194" s="77"/>
      <c r="H194" s="77"/>
      <c r="I194" s="77"/>
      <c r="J194" s="78"/>
      <c r="K194" s="79"/>
      <c r="L194" s="93"/>
      <c r="M194" s="80"/>
      <c r="N194" s="80"/>
      <c r="O194" s="80"/>
      <c r="P194" s="81"/>
      <c r="Q194" s="80"/>
      <c r="R194" s="80"/>
      <c r="S194" s="80"/>
      <c r="T194" s="80"/>
      <c r="U194" s="80"/>
      <c r="V194" s="80"/>
      <c r="W194" s="80"/>
      <c r="X194" s="80"/>
      <c r="Y194" s="80"/>
      <c r="Z194" s="152"/>
    </row>
    <row r="195" spans="1:27" ht="15" customHeight="1" outlineLevel="1" x14ac:dyDescent="0.25">
      <c r="A195" s="7"/>
      <c r="B195" s="7"/>
      <c r="C195" s="31"/>
      <c r="D195" s="31"/>
      <c r="E195" s="17"/>
      <c r="F195" s="17"/>
      <c r="G195" s="27"/>
      <c r="H195" s="27"/>
      <c r="I195" s="27"/>
      <c r="J195" s="69" t="s">
        <v>11</v>
      </c>
      <c r="K195" s="8" t="s">
        <v>12</v>
      </c>
      <c r="L195" s="14"/>
      <c r="M195" s="9"/>
      <c r="N195" s="9"/>
      <c r="O195" s="9"/>
      <c r="P195" s="61"/>
      <c r="Q195" s="9"/>
      <c r="R195" s="9"/>
      <c r="S195" s="9"/>
      <c r="T195" s="9"/>
      <c r="U195" s="9"/>
      <c r="V195" s="9"/>
      <c r="W195" s="9"/>
      <c r="X195" s="9"/>
      <c r="Y195" s="9"/>
      <c r="Z195" s="152"/>
    </row>
    <row r="196" spans="1:27" ht="15" customHeight="1" outlineLevel="1" x14ac:dyDescent="0.25">
      <c r="A196" s="2" t="s">
        <v>148</v>
      </c>
      <c r="B196" s="2" t="s">
        <v>155</v>
      </c>
      <c r="C196" s="31" t="s">
        <v>149</v>
      </c>
      <c r="D196" s="31" t="s">
        <v>150</v>
      </c>
      <c r="E196" s="70">
        <v>38246</v>
      </c>
      <c r="F196" s="71">
        <v>38393</v>
      </c>
      <c r="G196" s="132" t="s">
        <v>14</v>
      </c>
      <c r="H196" s="132">
        <v>39668</v>
      </c>
      <c r="I196" s="133">
        <v>23288</v>
      </c>
      <c r="J196" s="31">
        <v>120050370</v>
      </c>
      <c r="K196" s="3" t="s">
        <v>151</v>
      </c>
      <c r="L196" s="10" t="s">
        <v>15</v>
      </c>
      <c r="M196" s="9">
        <v>4</v>
      </c>
      <c r="N196" s="9">
        <v>2</v>
      </c>
      <c r="O196" s="9">
        <v>2</v>
      </c>
      <c r="P196" s="61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29"/>
    </row>
    <row r="197" spans="1:27" ht="15" customHeight="1" outlineLevel="1" x14ac:dyDescent="0.25">
      <c r="A197" s="2" t="s">
        <v>148</v>
      </c>
      <c r="B197" s="2" t="s">
        <v>155</v>
      </c>
      <c r="C197" s="31" t="s">
        <v>149</v>
      </c>
      <c r="D197" s="31" t="s">
        <v>150</v>
      </c>
      <c r="E197" s="70">
        <v>44847</v>
      </c>
      <c r="F197" s="71">
        <v>44959</v>
      </c>
      <c r="G197" s="86">
        <v>46846</v>
      </c>
      <c r="H197" s="86">
        <v>46115</v>
      </c>
      <c r="I197" s="87"/>
      <c r="J197" s="73">
        <v>620230010</v>
      </c>
      <c r="K197" s="3" t="s">
        <v>582</v>
      </c>
      <c r="L197" s="10" t="s">
        <v>15</v>
      </c>
      <c r="M197" s="9">
        <v>2</v>
      </c>
      <c r="N197" s="9">
        <v>2</v>
      </c>
      <c r="O197" s="9">
        <v>2</v>
      </c>
      <c r="P197" s="61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</row>
    <row r="198" spans="1:27" ht="15" customHeight="1" x14ac:dyDescent="0.25">
      <c r="A198" s="7"/>
      <c r="B198" s="7"/>
      <c r="C198" s="31"/>
      <c r="D198" s="31"/>
      <c r="E198" s="17"/>
      <c r="F198" s="17"/>
      <c r="G198" s="27"/>
      <c r="H198" s="27"/>
      <c r="I198" s="27"/>
      <c r="J198" s="34"/>
      <c r="K198" s="11" t="s">
        <v>148</v>
      </c>
      <c r="L198" s="13">
        <f>COUNTA(L196:L197)</f>
        <v>2</v>
      </c>
      <c r="M198" s="12">
        <f>SUM(M196:M197)</f>
        <v>6</v>
      </c>
      <c r="N198" s="12">
        <f t="shared" ref="N198:Z198" si="21">SUM(N196:N197)</f>
        <v>4</v>
      </c>
      <c r="O198" s="12">
        <f t="shared" si="21"/>
        <v>4</v>
      </c>
      <c r="P198" s="62">
        <f t="shared" si="21"/>
        <v>0</v>
      </c>
      <c r="Q198" s="12">
        <f t="shared" si="21"/>
        <v>0</v>
      </c>
      <c r="R198" s="12">
        <f t="shared" si="21"/>
        <v>0</v>
      </c>
      <c r="S198" s="12">
        <f t="shared" si="21"/>
        <v>0</v>
      </c>
      <c r="T198" s="12">
        <f t="shared" si="21"/>
        <v>0</v>
      </c>
      <c r="U198" s="12">
        <f t="shared" si="21"/>
        <v>0</v>
      </c>
      <c r="V198" s="12">
        <f t="shared" si="21"/>
        <v>0</v>
      </c>
      <c r="W198" s="12">
        <f t="shared" si="21"/>
        <v>0</v>
      </c>
      <c r="X198" s="12">
        <f t="shared" si="21"/>
        <v>0</v>
      </c>
      <c r="Y198" s="12">
        <f t="shared" si="21"/>
        <v>0</v>
      </c>
      <c r="Z198" s="12">
        <f t="shared" si="21"/>
        <v>0</v>
      </c>
    </row>
    <row r="199" spans="1:27" ht="15" customHeight="1" x14ac:dyDescent="0.25">
      <c r="A199" s="75"/>
      <c r="B199" s="75"/>
      <c r="C199" s="76"/>
      <c r="D199" s="76"/>
      <c r="E199" s="77"/>
      <c r="F199" s="77"/>
      <c r="G199" s="77"/>
      <c r="H199" s="77"/>
      <c r="I199" s="77"/>
      <c r="J199" s="78"/>
      <c r="K199" s="79"/>
      <c r="L199" s="93"/>
      <c r="M199" s="80"/>
      <c r="N199" s="80"/>
      <c r="O199" s="80"/>
      <c r="P199" s="81"/>
      <c r="Q199" s="80"/>
      <c r="R199" s="80"/>
      <c r="S199" s="80"/>
      <c r="T199" s="80"/>
      <c r="U199" s="80"/>
      <c r="V199" s="80"/>
      <c r="W199" s="80"/>
      <c r="X199" s="80"/>
      <c r="Y199" s="80"/>
      <c r="Z199" s="152"/>
    </row>
    <row r="200" spans="1:27" ht="15" customHeight="1" outlineLevel="1" x14ac:dyDescent="0.25">
      <c r="A200" s="7"/>
      <c r="B200" s="7"/>
      <c r="C200" s="31"/>
      <c r="D200" s="31"/>
      <c r="E200" s="17"/>
      <c r="F200" s="17"/>
      <c r="G200" s="27"/>
      <c r="H200" s="27"/>
      <c r="I200" s="27"/>
      <c r="J200" s="69" t="s">
        <v>11</v>
      </c>
      <c r="K200" s="8" t="s">
        <v>12</v>
      </c>
      <c r="L200" s="14"/>
      <c r="M200" s="9"/>
      <c r="N200" s="9"/>
      <c r="O200" s="9"/>
      <c r="P200" s="61"/>
      <c r="Q200" s="9"/>
      <c r="R200" s="9"/>
      <c r="S200" s="9"/>
      <c r="T200" s="9"/>
      <c r="U200" s="9"/>
      <c r="V200" s="9"/>
      <c r="W200" s="9"/>
      <c r="X200" s="9"/>
      <c r="Y200" s="9"/>
      <c r="Z200" s="152"/>
    </row>
    <row r="201" spans="1:27" ht="15" customHeight="1" outlineLevel="1" x14ac:dyDescent="0.25">
      <c r="A201" s="2" t="s">
        <v>155</v>
      </c>
      <c r="B201" s="2" t="s">
        <v>155</v>
      </c>
      <c r="C201" s="31" t="s">
        <v>152</v>
      </c>
      <c r="D201" s="31" t="s">
        <v>153</v>
      </c>
      <c r="E201" s="70">
        <v>44111</v>
      </c>
      <c r="F201" s="71">
        <v>44273</v>
      </c>
      <c r="G201" s="86">
        <v>46125</v>
      </c>
      <c r="H201" s="86">
        <v>45425</v>
      </c>
      <c r="I201" s="87"/>
      <c r="J201" s="73" t="s">
        <v>631</v>
      </c>
      <c r="K201" s="3" t="s">
        <v>464</v>
      </c>
      <c r="L201" s="10" t="s">
        <v>33</v>
      </c>
      <c r="M201" s="9">
        <v>84</v>
      </c>
      <c r="N201" s="9">
        <v>84</v>
      </c>
      <c r="O201" s="9">
        <v>0</v>
      </c>
      <c r="P201" s="61">
        <v>84</v>
      </c>
      <c r="Q201" s="9">
        <v>27835</v>
      </c>
      <c r="R201" s="9">
        <v>26429</v>
      </c>
      <c r="S201" s="9">
        <v>0</v>
      </c>
      <c r="T201" s="9">
        <v>0</v>
      </c>
      <c r="U201" s="9">
        <v>65</v>
      </c>
      <c r="V201" s="9">
        <v>26429</v>
      </c>
      <c r="W201" s="9">
        <v>0</v>
      </c>
      <c r="X201" s="9">
        <v>0</v>
      </c>
      <c r="Y201" s="9">
        <v>0</v>
      </c>
      <c r="Z201" s="9">
        <v>0</v>
      </c>
    </row>
    <row r="202" spans="1:27" ht="15" customHeight="1" outlineLevel="1" x14ac:dyDescent="0.25">
      <c r="A202" s="2" t="s">
        <v>155</v>
      </c>
      <c r="B202" s="2" t="s">
        <v>155</v>
      </c>
      <c r="C202" s="31">
        <v>679</v>
      </c>
      <c r="D202" s="31" t="s">
        <v>153</v>
      </c>
      <c r="E202" s="70">
        <v>43873</v>
      </c>
      <c r="F202" s="71">
        <v>44105</v>
      </c>
      <c r="G202" s="86">
        <v>45938</v>
      </c>
      <c r="H202" s="86">
        <v>45238</v>
      </c>
      <c r="I202" s="87"/>
      <c r="J202" s="31">
        <v>620200060</v>
      </c>
      <c r="K202" s="19" t="s">
        <v>443</v>
      </c>
      <c r="L202" s="10" t="s">
        <v>15</v>
      </c>
      <c r="M202" s="9">
        <v>1</v>
      </c>
      <c r="N202" s="9">
        <v>1</v>
      </c>
      <c r="O202" s="9">
        <v>1</v>
      </c>
      <c r="P202" s="61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</row>
    <row r="203" spans="1:27" ht="15" customHeight="1" outlineLevel="1" x14ac:dyDescent="0.25">
      <c r="A203" s="2" t="s">
        <v>53</v>
      </c>
      <c r="B203" s="2" t="s">
        <v>155</v>
      </c>
      <c r="C203" s="31" t="s">
        <v>152</v>
      </c>
      <c r="D203" s="31" t="s">
        <v>153</v>
      </c>
      <c r="E203" s="70">
        <v>39379</v>
      </c>
      <c r="F203" s="71">
        <v>39590</v>
      </c>
      <c r="G203" s="86" t="s">
        <v>14</v>
      </c>
      <c r="H203" s="86" t="s">
        <v>14</v>
      </c>
      <c r="I203" s="87" t="s">
        <v>134</v>
      </c>
      <c r="J203" s="31">
        <v>820080120</v>
      </c>
      <c r="K203" s="3" t="s">
        <v>154</v>
      </c>
      <c r="L203" s="10" t="s">
        <v>29</v>
      </c>
      <c r="M203" s="9">
        <v>0</v>
      </c>
      <c r="N203" s="9">
        <v>0</v>
      </c>
      <c r="O203" s="9">
        <v>0</v>
      </c>
      <c r="P203" s="61">
        <v>0</v>
      </c>
      <c r="Q203" s="9">
        <v>3450</v>
      </c>
      <c r="R203" s="9">
        <v>1800</v>
      </c>
      <c r="S203" s="9">
        <v>9</v>
      </c>
      <c r="T203" s="9">
        <v>1800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</row>
    <row r="204" spans="1:27" ht="15" customHeight="1" x14ac:dyDescent="0.25">
      <c r="A204" s="7"/>
      <c r="B204" s="7"/>
      <c r="C204" s="31"/>
      <c r="D204" s="31"/>
      <c r="E204" s="17"/>
      <c r="F204" s="17"/>
      <c r="G204" s="27"/>
      <c r="H204" s="27"/>
      <c r="I204" s="27"/>
      <c r="J204" s="34"/>
      <c r="K204" s="11" t="s">
        <v>53</v>
      </c>
      <c r="L204" s="13">
        <f>COUNTA(L201:L203)</f>
        <v>3</v>
      </c>
      <c r="M204" s="12">
        <f t="shared" ref="M204:Z204" si="22">SUM(M201:M203)</f>
        <v>85</v>
      </c>
      <c r="N204" s="12">
        <f t="shared" si="22"/>
        <v>85</v>
      </c>
      <c r="O204" s="12">
        <f t="shared" si="22"/>
        <v>1</v>
      </c>
      <c r="P204" s="62">
        <f t="shared" si="22"/>
        <v>84</v>
      </c>
      <c r="Q204" s="12">
        <f t="shared" si="22"/>
        <v>31285</v>
      </c>
      <c r="R204" s="12">
        <f t="shared" si="22"/>
        <v>28229</v>
      </c>
      <c r="S204" s="12">
        <f t="shared" si="22"/>
        <v>9</v>
      </c>
      <c r="T204" s="12">
        <f t="shared" si="22"/>
        <v>1800</v>
      </c>
      <c r="U204" s="12">
        <f t="shared" si="22"/>
        <v>65</v>
      </c>
      <c r="V204" s="12">
        <f t="shared" si="22"/>
        <v>26429</v>
      </c>
      <c r="W204" s="12">
        <f t="shared" si="22"/>
        <v>0</v>
      </c>
      <c r="X204" s="12">
        <f t="shared" si="22"/>
        <v>0</v>
      </c>
      <c r="Y204" s="12">
        <f t="shared" si="22"/>
        <v>0</v>
      </c>
      <c r="Z204" s="12">
        <f t="shared" si="22"/>
        <v>0</v>
      </c>
    </row>
    <row r="205" spans="1:27" ht="15" customHeight="1" x14ac:dyDescent="0.25">
      <c r="A205" s="75"/>
      <c r="B205" s="75"/>
      <c r="C205" s="76"/>
      <c r="D205" s="76"/>
      <c r="E205" s="77"/>
      <c r="F205" s="77"/>
      <c r="G205" s="77"/>
      <c r="H205" s="77"/>
      <c r="I205" s="77"/>
      <c r="J205" s="78"/>
      <c r="K205" s="79"/>
      <c r="L205" s="93"/>
      <c r="M205" s="80"/>
      <c r="N205" s="80"/>
      <c r="O205" s="80"/>
      <c r="P205" s="81"/>
      <c r="Q205" s="80"/>
      <c r="R205" s="80"/>
      <c r="S205" s="80"/>
      <c r="T205" s="80"/>
      <c r="U205" s="80"/>
      <c r="V205" s="80"/>
      <c r="W205" s="80"/>
      <c r="X205" s="80"/>
      <c r="Y205" s="80"/>
      <c r="Z205" s="152"/>
    </row>
    <row r="206" spans="1:27" ht="15" customHeight="1" outlineLevel="1" x14ac:dyDescent="0.25">
      <c r="A206" s="7"/>
      <c r="B206" s="7"/>
      <c r="C206" s="31"/>
      <c r="D206" s="31"/>
      <c r="E206" s="17"/>
      <c r="F206" s="17"/>
      <c r="G206" s="27"/>
      <c r="H206" s="27"/>
      <c r="I206" s="27"/>
      <c r="J206" s="69" t="s">
        <v>11</v>
      </c>
      <c r="K206" s="8" t="s">
        <v>12</v>
      </c>
      <c r="L206" s="14"/>
      <c r="M206" s="9"/>
      <c r="N206" s="9"/>
      <c r="O206" s="9"/>
      <c r="P206" s="61"/>
      <c r="Q206" s="9"/>
      <c r="R206" s="9"/>
      <c r="S206" s="9"/>
      <c r="T206" s="9"/>
      <c r="U206" s="9"/>
      <c r="V206" s="9"/>
      <c r="W206" s="9"/>
      <c r="X206" s="9"/>
      <c r="Y206" s="9"/>
      <c r="Z206" s="152"/>
    </row>
    <row r="207" spans="1:27" ht="15" customHeight="1" outlineLevel="1" x14ac:dyDescent="0.25">
      <c r="A207" s="2" t="s">
        <v>445</v>
      </c>
      <c r="B207" s="2" t="s">
        <v>445</v>
      </c>
      <c r="C207" s="31">
        <v>609</v>
      </c>
      <c r="D207" s="31" t="s">
        <v>446</v>
      </c>
      <c r="E207" s="70">
        <v>43321</v>
      </c>
      <c r="F207" s="71">
        <v>44175</v>
      </c>
      <c r="G207" s="86">
        <v>46029</v>
      </c>
      <c r="H207" s="86">
        <v>45329</v>
      </c>
      <c r="I207" s="87"/>
      <c r="J207" s="73">
        <v>120180090</v>
      </c>
      <c r="K207" s="24" t="s">
        <v>444</v>
      </c>
      <c r="L207" s="10" t="s">
        <v>33</v>
      </c>
      <c r="M207" s="23">
        <v>8</v>
      </c>
      <c r="N207" s="23">
        <v>8</v>
      </c>
      <c r="O207" s="23">
        <v>0</v>
      </c>
      <c r="P207" s="67">
        <v>8</v>
      </c>
      <c r="Q207" s="9">
        <v>7123</v>
      </c>
      <c r="R207" s="9">
        <v>3437</v>
      </c>
      <c r="S207" s="9">
        <v>0</v>
      </c>
      <c r="T207" s="9">
        <v>0</v>
      </c>
      <c r="U207" s="9">
        <v>9</v>
      </c>
      <c r="V207" s="9">
        <v>3437</v>
      </c>
      <c r="W207" s="9">
        <v>0</v>
      </c>
      <c r="X207" s="9">
        <v>0</v>
      </c>
      <c r="Y207" s="9">
        <v>0</v>
      </c>
      <c r="Z207" s="9">
        <v>0</v>
      </c>
    </row>
    <row r="208" spans="1:27" ht="15" customHeight="1" outlineLevel="1" x14ac:dyDescent="0.25">
      <c r="A208" s="2" t="s">
        <v>445</v>
      </c>
      <c r="B208" s="2" t="s">
        <v>445</v>
      </c>
      <c r="C208" s="31" t="s">
        <v>524</v>
      </c>
      <c r="D208" s="31" t="s">
        <v>525</v>
      </c>
      <c r="E208" s="70">
        <v>44503</v>
      </c>
      <c r="F208" s="71">
        <v>44637</v>
      </c>
      <c r="G208" s="86">
        <v>46467</v>
      </c>
      <c r="H208" s="86" t="s">
        <v>14</v>
      </c>
      <c r="I208" s="87"/>
      <c r="J208" s="73">
        <v>820220020</v>
      </c>
      <c r="K208" s="24" t="s">
        <v>523</v>
      </c>
      <c r="L208" s="10" t="s">
        <v>15</v>
      </c>
      <c r="M208" s="23">
        <v>217</v>
      </c>
      <c r="N208" s="23">
        <v>76</v>
      </c>
      <c r="O208" s="23">
        <v>0</v>
      </c>
      <c r="P208" s="67">
        <v>76</v>
      </c>
      <c r="Q208" s="23">
        <v>0</v>
      </c>
      <c r="R208" s="23">
        <v>0</v>
      </c>
      <c r="S208" s="23">
        <v>0</v>
      </c>
      <c r="T208" s="23">
        <v>0</v>
      </c>
      <c r="U208" s="23">
        <v>0</v>
      </c>
      <c r="V208" s="23">
        <v>0</v>
      </c>
      <c r="W208" s="23">
        <v>0</v>
      </c>
      <c r="X208" s="23">
        <v>0</v>
      </c>
      <c r="Y208" s="23">
        <v>0</v>
      </c>
      <c r="Z208" s="23">
        <v>0</v>
      </c>
    </row>
    <row r="209" spans="1:26" ht="15" customHeight="1" x14ac:dyDescent="0.25">
      <c r="A209" s="7"/>
      <c r="B209" s="7"/>
      <c r="C209" s="31"/>
      <c r="D209" s="31"/>
      <c r="E209" s="17"/>
      <c r="F209" s="17"/>
      <c r="G209" s="27"/>
      <c r="H209" s="27"/>
      <c r="I209" s="27"/>
      <c r="J209" s="34"/>
      <c r="K209" s="11" t="s">
        <v>156</v>
      </c>
      <c r="L209" s="13">
        <f>COUNTA(L207:L208)</f>
        <v>2</v>
      </c>
      <c r="M209" s="12">
        <f>SUM(M207:M208)</f>
        <v>225</v>
      </c>
      <c r="N209" s="12">
        <f t="shared" ref="N209:Z209" si="23">SUM(N207:N208)</f>
        <v>84</v>
      </c>
      <c r="O209" s="12">
        <f t="shared" si="23"/>
        <v>0</v>
      </c>
      <c r="P209" s="62">
        <f t="shared" si="23"/>
        <v>84</v>
      </c>
      <c r="Q209" s="12">
        <f t="shared" si="23"/>
        <v>7123</v>
      </c>
      <c r="R209" s="12">
        <f t="shared" si="23"/>
        <v>3437</v>
      </c>
      <c r="S209" s="12">
        <f t="shared" si="23"/>
        <v>0</v>
      </c>
      <c r="T209" s="12">
        <f t="shared" si="23"/>
        <v>0</v>
      </c>
      <c r="U209" s="12">
        <f t="shared" si="23"/>
        <v>9</v>
      </c>
      <c r="V209" s="12">
        <f t="shared" si="23"/>
        <v>3437</v>
      </c>
      <c r="W209" s="12">
        <f t="shared" si="23"/>
        <v>0</v>
      </c>
      <c r="X209" s="12">
        <f t="shared" si="23"/>
        <v>0</v>
      </c>
      <c r="Y209" s="12">
        <f t="shared" si="23"/>
        <v>0</v>
      </c>
      <c r="Z209" s="12">
        <f t="shared" si="23"/>
        <v>0</v>
      </c>
    </row>
    <row r="210" spans="1:26" ht="15" customHeight="1" x14ac:dyDescent="0.25">
      <c r="A210" s="7"/>
      <c r="B210" s="7"/>
      <c r="C210" s="31"/>
      <c r="D210" s="31"/>
      <c r="E210" s="17"/>
      <c r="F210" s="17"/>
      <c r="G210" s="27"/>
      <c r="H210" s="27"/>
      <c r="I210" s="27"/>
      <c r="J210" s="34"/>
      <c r="K210" s="11"/>
      <c r="L210" s="13"/>
      <c r="M210" s="12"/>
      <c r="N210" s="12"/>
      <c r="O210" s="12"/>
      <c r="P210" s="6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" customHeight="1" outlineLevel="1" x14ac:dyDescent="0.25">
      <c r="A211" s="7"/>
      <c r="B211" s="7"/>
      <c r="C211" s="31"/>
      <c r="D211" s="31"/>
      <c r="E211" s="17"/>
      <c r="F211" s="17"/>
      <c r="G211" s="27"/>
      <c r="H211" s="27"/>
      <c r="I211" s="27"/>
      <c r="J211" s="69" t="s">
        <v>11</v>
      </c>
      <c r="K211" s="8" t="s">
        <v>12</v>
      </c>
      <c r="L211" s="13"/>
      <c r="M211" s="12"/>
      <c r="N211" s="12"/>
      <c r="O211" s="12"/>
      <c r="P211" s="6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" customHeight="1" outlineLevel="1" x14ac:dyDescent="0.25">
      <c r="A212" s="24" t="s">
        <v>568</v>
      </c>
      <c r="B212" s="24" t="s">
        <v>313</v>
      </c>
      <c r="C212" s="31" t="s">
        <v>569</v>
      </c>
      <c r="D212" s="31" t="s">
        <v>570</v>
      </c>
      <c r="E212" s="70">
        <v>44545</v>
      </c>
      <c r="F212" s="71">
        <v>44770</v>
      </c>
      <c r="G212" s="86">
        <v>46655</v>
      </c>
      <c r="H212" s="86">
        <v>45925</v>
      </c>
      <c r="I212" s="87"/>
      <c r="J212" s="31">
        <v>120220030</v>
      </c>
      <c r="K212" s="3" t="s">
        <v>566</v>
      </c>
      <c r="L212" s="10" t="s">
        <v>29</v>
      </c>
      <c r="M212" s="9">
        <v>0</v>
      </c>
      <c r="N212" s="9">
        <v>0</v>
      </c>
      <c r="O212" s="9">
        <v>0</v>
      </c>
      <c r="P212" s="61">
        <v>0</v>
      </c>
      <c r="Q212" s="9">
        <v>30000</v>
      </c>
      <c r="R212" s="9">
        <v>30000</v>
      </c>
      <c r="S212" s="9">
        <v>0</v>
      </c>
      <c r="T212" s="9">
        <v>0</v>
      </c>
      <c r="U212" s="9">
        <v>75</v>
      </c>
      <c r="V212" s="9">
        <v>30000</v>
      </c>
      <c r="W212" s="9">
        <v>0</v>
      </c>
      <c r="X212" s="9">
        <v>0</v>
      </c>
      <c r="Y212" s="9">
        <v>0</v>
      </c>
      <c r="Z212" s="9">
        <v>0</v>
      </c>
    </row>
    <row r="213" spans="1:26" ht="15" customHeight="1" outlineLevel="1" x14ac:dyDescent="0.25">
      <c r="A213" s="24" t="s">
        <v>568</v>
      </c>
      <c r="B213" s="24" t="s">
        <v>313</v>
      </c>
      <c r="C213" s="31" t="s">
        <v>629</v>
      </c>
      <c r="D213" s="31" t="s">
        <v>630</v>
      </c>
      <c r="E213" s="70">
        <v>44798</v>
      </c>
      <c r="F213" s="71">
        <v>45036</v>
      </c>
      <c r="G213" s="86">
        <v>46179</v>
      </c>
      <c r="H213" s="86">
        <v>46199</v>
      </c>
      <c r="I213" s="87"/>
      <c r="J213" s="31">
        <v>120220200</v>
      </c>
      <c r="K213" s="3" t="s">
        <v>628</v>
      </c>
      <c r="L213" s="10" t="s">
        <v>29</v>
      </c>
      <c r="M213" s="9">
        <v>0</v>
      </c>
      <c r="N213" s="9">
        <v>0</v>
      </c>
      <c r="O213" s="9">
        <v>0</v>
      </c>
      <c r="P213" s="61">
        <v>0</v>
      </c>
      <c r="Q213" s="9">
        <v>29880</v>
      </c>
      <c r="R213" s="9">
        <v>29880</v>
      </c>
      <c r="S213" s="9">
        <v>0</v>
      </c>
      <c r="T213" s="9">
        <v>0</v>
      </c>
      <c r="U213" s="9">
        <v>55</v>
      </c>
      <c r="V213" s="9">
        <v>29880</v>
      </c>
      <c r="W213" s="9">
        <v>0</v>
      </c>
      <c r="X213" s="9">
        <v>0</v>
      </c>
      <c r="Y213" s="9">
        <v>0</v>
      </c>
      <c r="Z213" s="9">
        <v>0</v>
      </c>
    </row>
    <row r="214" spans="1:26" ht="15" customHeight="1" x14ac:dyDescent="0.25">
      <c r="A214" s="7"/>
      <c r="B214" s="7"/>
      <c r="C214" s="31"/>
      <c r="D214" s="31"/>
      <c r="E214" s="17"/>
      <c r="F214" s="17"/>
      <c r="G214" s="27"/>
      <c r="H214" s="27"/>
      <c r="I214" s="27"/>
      <c r="J214" s="34"/>
      <c r="K214" s="11" t="s">
        <v>761</v>
      </c>
      <c r="L214" s="13">
        <f>COUNTA(L212:L213)</f>
        <v>2</v>
      </c>
      <c r="M214" s="12">
        <f>SUM(M212:M213)</f>
        <v>0</v>
      </c>
      <c r="N214" s="12">
        <f t="shared" ref="N214:Z214" si="24">SUM(N212:N213)</f>
        <v>0</v>
      </c>
      <c r="O214" s="12">
        <f t="shared" si="24"/>
        <v>0</v>
      </c>
      <c r="P214" s="62">
        <f t="shared" si="24"/>
        <v>0</v>
      </c>
      <c r="Q214" s="12">
        <f t="shared" si="24"/>
        <v>59880</v>
      </c>
      <c r="R214" s="12">
        <f t="shared" si="24"/>
        <v>59880</v>
      </c>
      <c r="S214" s="12">
        <f t="shared" si="24"/>
        <v>0</v>
      </c>
      <c r="T214" s="12">
        <f t="shared" si="24"/>
        <v>0</v>
      </c>
      <c r="U214" s="12">
        <f t="shared" si="24"/>
        <v>130</v>
      </c>
      <c r="V214" s="12">
        <f t="shared" si="24"/>
        <v>59880</v>
      </c>
      <c r="W214" s="12">
        <f t="shared" si="24"/>
        <v>0</v>
      </c>
      <c r="X214" s="12">
        <f t="shared" si="24"/>
        <v>0</v>
      </c>
      <c r="Y214" s="12">
        <f t="shared" si="24"/>
        <v>0</v>
      </c>
      <c r="Z214" s="12">
        <f t="shared" si="24"/>
        <v>0</v>
      </c>
    </row>
    <row r="215" spans="1:26" ht="15" customHeight="1" x14ac:dyDescent="0.25">
      <c r="A215" s="7"/>
      <c r="B215" s="7"/>
      <c r="C215" s="31"/>
      <c r="D215" s="31"/>
      <c r="E215" s="17"/>
      <c r="F215" s="17"/>
      <c r="G215" s="27"/>
      <c r="H215" s="27"/>
      <c r="I215" s="27"/>
      <c r="J215" s="34"/>
      <c r="K215" s="11"/>
      <c r="L215" s="13"/>
      <c r="M215" s="12"/>
      <c r="N215" s="12"/>
      <c r="O215" s="12"/>
      <c r="P215" s="6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" customHeight="1" outlineLevel="1" x14ac:dyDescent="0.25">
      <c r="A216" s="7"/>
      <c r="B216" s="7"/>
      <c r="C216" s="31"/>
      <c r="D216" s="31"/>
      <c r="E216" s="17"/>
      <c r="F216" s="17"/>
      <c r="G216" s="27"/>
      <c r="H216" s="27"/>
      <c r="I216" s="27"/>
      <c r="J216" s="69" t="s">
        <v>11</v>
      </c>
      <c r="K216" s="8" t="s">
        <v>12</v>
      </c>
      <c r="L216" s="13"/>
      <c r="M216" s="12"/>
      <c r="N216" s="12"/>
      <c r="O216" s="12"/>
      <c r="P216" s="6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s="35" customFormat="1" ht="15" customHeight="1" outlineLevel="1" x14ac:dyDescent="0.25">
      <c r="A217" s="2" t="s">
        <v>108</v>
      </c>
      <c r="B217" s="2" t="s">
        <v>293</v>
      </c>
      <c r="C217" s="31" t="s">
        <v>363</v>
      </c>
      <c r="D217" s="31" t="s">
        <v>364</v>
      </c>
      <c r="E217" s="70">
        <v>42733</v>
      </c>
      <c r="F217" s="70">
        <v>43055</v>
      </c>
      <c r="G217" s="70">
        <v>46778</v>
      </c>
      <c r="H217" s="70">
        <v>46413</v>
      </c>
      <c r="I217" s="27"/>
      <c r="J217" s="31" t="s">
        <v>596</v>
      </c>
      <c r="K217" s="19" t="s">
        <v>357</v>
      </c>
      <c r="L217" s="10" t="s">
        <v>15</v>
      </c>
      <c r="M217" s="9">
        <v>625</v>
      </c>
      <c r="N217" s="9">
        <v>91</v>
      </c>
      <c r="O217" s="9">
        <v>91</v>
      </c>
      <c r="P217" s="61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</row>
    <row r="218" spans="1:26" s="35" customFormat="1" ht="15" customHeight="1" outlineLevel="1" x14ac:dyDescent="0.25">
      <c r="A218" s="2" t="s">
        <v>108</v>
      </c>
      <c r="B218" s="2" t="s">
        <v>293</v>
      </c>
      <c r="C218" s="31" t="s">
        <v>391</v>
      </c>
      <c r="D218" s="31" t="s">
        <v>109</v>
      </c>
      <c r="E218" s="70">
        <v>43006</v>
      </c>
      <c r="F218" s="71">
        <v>43216</v>
      </c>
      <c r="G218" s="86">
        <v>45811</v>
      </c>
      <c r="H218" s="86">
        <v>45111</v>
      </c>
      <c r="I218" s="87"/>
      <c r="J218" s="31">
        <v>120180010</v>
      </c>
      <c r="K218" s="19" t="s">
        <v>388</v>
      </c>
      <c r="L218" s="10" t="s">
        <v>33</v>
      </c>
      <c r="M218" s="9">
        <v>115</v>
      </c>
      <c r="N218" s="9">
        <v>46</v>
      </c>
      <c r="O218" s="9">
        <v>0</v>
      </c>
      <c r="P218" s="61">
        <v>46</v>
      </c>
      <c r="Q218" s="9">
        <v>165000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</row>
    <row r="219" spans="1:26" ht="15" customHeight="1" outlineLevel="1" x14ac:dyDescent="0.25">
      <c r="A219" s="2" t="s">
        <v>108</v>
      </c>
      <c r="B219" s="2" t="s">
        <v>293</v>
      </c>
      <c r="C219" s="31" t="s">
        <v>504</v>
      </c>
      <c r="D219" s="31" t="s">
        <v>505</v>
      </c>
      <c r="E219" s="70">
        <v>44335</v>
      </c>
      <c r="F219" s="71">
        <v>44574</v>
      </c>
      <c r="G219" s="86">
        <v>46414</v>
      </c>
      <c r="H219" s="86" t="s">
        <v>14</v>
      </c>
      <c r="I219" s="87"/>
      <c r="J219" s="73" t="s">
        <v>502</v>
      </c>
      <c r="K219" s="19" t="s">
        <v>503</v>
      </c>
      <c r="L219" s="10" t="s">
        <v>29</v>
      </c>
      <c r="M219" s="23">
        <v>0</v>
      </c>
      <c r="N219" s="23">
        <v>0</v>
      </c>
      <c r="O219" s="23">
        <v>0</v>
      </c>
      <c r="P219" s="67">
        <v>0</v>
      </c>
      <c r="Q219" s="9">
        <v>22708</v>
      </c>
      <c r="R219" s="9">
        <v>22708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5</v>
      </c>
      <c r="Z219" s="9">
        <v>22708</v>
      </c>
    </row>
    <row r="220" spans="1:26" ht="15" customHeight="1" x14ac:dyDescent="0.25">
      <c r="A220" s="7"/>
      <c r="B220" s="7"/>
      <c r="C220" s="31"/>
      <c r="D220" s="31"/>
      <c r="E220" s="17"/>
      <c r="F220" s="17"/>
      <c r="G220" s="27"/>
      <c r="H220" s="27"/>
      <c r="I220" s="27"/>
      <c r="J220" s="34"/>
      <c r="K220" s="11" t="s">
        <v>731</v>
      </c>
      <c r="L220" s="13">
        <f>COUNTA(L217:L219)</f>
        <v>3</v>
      </c>
      <c r="M220" s="12">
        <f>SUM(M217:M219)</f>
        <v>740</v>
      </c>
      <c r="N220" s="12">
        <f t="shared" ref="N220:Z220" si="25">SUM(N217:N219)</f>
        <v>137</v>
      </c>
      <c r="O220" s="12">
        <f t="shared" si="25"/>
        <v>91</v>
      </c>
      <c r="P220" s="62">
        <f t="shared" si="25"/>
        <v>46</v>
      </c>
      <c r="Q220" s="12">
        <f t="shared" si="25"/>
        <v>187708</v>
      </c>
      <c r="R220" s="12">
        <f t="shared" si="25"/>
        <v>22708</v>
      </c>
      <c r="S220" s="12">
        <f t="shared" si="25"/>
        <v>0</v>
      </c>
      <c r="T220" s="12">
        <f t="shared" si="25"/>
        <v>0</v>
      </c>
      <c r="U220" s="12">
        <f t="shared" si="25"/>
        <v>0</v>
      </c>
      <c r="V220" s="12">
        <f t="shared" si="25"/>
        <v>0</v>
      </c>
      <c r="W220" s="12">
        <f t="shared" si="25"/>
        <v>0</v>
      </c>
      <c r="X220" s="12">
        <f t="shared" si="25"/>
        <v>0</v>
      </c>
      <c r="Y220" s="12">
        <f t="shared" si="25"/>
        <v>5</v>
      </c>
      <c r="Z220" s="12">
        <f t="shared" si="25"/>
        <v>22708</v>
      </c>
    </row>
    <row r="221" spans="1:26" ht="15" customHeight="1" x14ac:dyDescent="0.25">
      <c r="A221" s="75"/>
      <c r="B221" s="75"/>
      <c r="C221" s="76"/>
      <c r="D221" s="76"/>
      <c r="E221" s="77"/>
      <c r="F221" s="77"/>
      <c r="G221" s="77"/>
      <c r="H221" s="77"/>
      <c r="I221" s="77"/>
      <c r="J221" s="78"/>
      <c r="K221" s="79"/>
      <c r="L221" s="93"/>
      <c r="M221" s="80"/>
      <c r="N221" s="80"/>
      <c r="O221" s="80"/>
      <c r="P221" s="81"/>
      <c r="Q221" s="80"/>
      <c r="R221" s="80"/>
      <c r="S221" s="80"/>
      <c r="T221" s="80"/>
      <c r="U221" s="80"/>
      <c r="V221" s="80"/>
      <c r="W221" s="80"/>
      <c r="X221" s="80"/>
      <c r="Y221" s="80"/>
      <c r="Z221" s="152"/>
    </row>
    <row r="222" spans="1:26" ht="15" customHeight="1" outlineLevel="1" x14ac:dyDescent="0.25">
      <c r="A222" s="7"/>
      <c r="B222" s="7"/>
      <c r="C222" s="31"/>
      <c r="D222" s="31"/>
      <c r="E222" s="17"/>
      <c r="F222" s="17"/>
      <c r="G222" s="27"/>
      <c r="H222" s="27"/>
      <c r="I222" s="27"/>
      <c r="J222" s="69" t="s">
        <v>11</v>
      </c>
      <c r="K222" s="8" t="s">
        <v>12</v>
      </c>
      <c r="L222" s="14"/>
      <c r="M222" s="9"/>
      <c r="N222" s="9"/>
      <c r="O222" s="9"/>
      <c r="P222" s="61"/>
      <c r="Q222" s="9"/>
      <c r="R222" s="9"/>
      <c r="S222" s="9"/>
      <c r="T222" s="9"/>
      <c r="U222" s="9"/>
      <c r="V222" s="9"/>
      <c r="W222" s="9"/>
      <c r="X222" s="9"/>
      <c r="Y222" s="9"/>
      <c r="Z222" s="152"/>
    </row>
    <row r="223" spans="1:26" s="35" customFormat="1" ht="15" customHeight="1" outlineLevel="1" x14ac:dyDescent="0.25">
      <c r="A223" s="2" t="s">
        <v>157</v>
      </c>
      <c r="B223" s="2" t="s">
        <v>158</v>
      </c>
      <c r="C223" s="31">
        <v>655</v>
      </c>
      <c r="D223" s="31">
        <v>129</v>
      </c>
      <c r="E223" s="71">
        <v>42542</v>
      </c>
      <c r="F223" s="71">
        <v>42901</v>
      </c>
      <c r="G223" s="71">
        <v>46268</v>
      </c>
      <c r="H223" s="71">
        <v>44807</v>
      </c>
      <c r="I223" s="72"/>
      <c r="J223" s="73">
        <v>120160290</v>
      </c>
      <c r="K223" s="3" t="s">
        <v>351</v>
      </c>
      <c r="L223" s="10" t="s">
        <v>15</v>
      </c>
      <c r="M223" s="9">
        <v>309</v>
      </c>
      <c r="N223" s="9">
        <v>22</v>
      </c>
      <c r="O223" s="9">
        <v>22</v>
      </c>
      <c r="P223" s="61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</row>
    <row r="224" spans="1:26" s="35" customFormat="1" ht="15" customHeight="1" outlineLevel="1" x14ac:dyDescent="0.25">
      <c r="A224" s="2" t="s">
        <v>157</v>
      </c>
      <c r="B224" s="2" t="s">
        <v>158</v>
      </c>
      <c r="C224" s="31">
        <v>655</v>
      </c>
      <c r="D224" s="31">
        <v>129</v>
      </c>
      <c r="E224" s="70">
        <v>43235</v>
      </c>
      <c r="F224" s="71">
        <v>43643</v>
      </c>
      <c r="G224" s="86">
        <v>46201</v>
      </c>
      <c r="H224" s="86">
        <v>45501</v>
      </c>
      <c r="I224" s="87"/>
      <c r="J224" s="73">
        <v>120180130</v>
      </c>
      <c r="K224" s="24" t="s">
        <v>420</v>
      </c>
      <c r="L224" s="10" t="s">
        <v>15</v>
      </c>
      <c r="M224" s="23">
        <v>15</v>
      </c>
      <c r="N224" s="23">
        <v>15</v>
      </c>
      <c r="O224" s="23">
        <v>15</v>
      </c>
      <c r="P224" s="67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v>0</v>
      </c>
      <c r="V224" s="23">
        <v>0</v>
      </c>
      <c r="W224" s="23">
        <v>0</v>
      </c>
      <c r="X224" s="23">
        <v>0</v>
      </c>
      <c r="Y224" s="23">
        <v>0</v>
      </c>
      <c r="Z224" s="23">
        <v>0</v>
      </c>
    </row>
    <row r="225" spans="1:26" ht="15" customHeight="1" outlineLevel="1" x14ac:dyDescent="0.25">
      <c r="A225" s="2" t="s">
        <v>411</v>
      </c>
      <c r="B225" s="2" t="s">
        <v>308</v>
      </c>
      <c r="C225" s="31" t="s">
        <v>555</v>
      </c>
      <c r="D225" s="31" t="s">
        <v>556</v>
      </c>
      <c r="E225" s="70">
        <v>44711</v>
      </c>
      <c r="F225" s="71">
        <v>44910</v>
      </c>
      <c r="G225" s="86">
        <v>46757</v>
      </c>
      <c r="H225" s="86">
        <v>46447</v>
      </c>
      <c r="I225" s="87"/>
      <c r="J225" s="73" t="s">
        <v>687</v>
      </c>
      <c r="K225" s="3" t="s">
        <v>554</v>
      </c>
      <c r="L225" s="10" t="s">
        <v>33</v>
      </c>
      <c r="M225" s="9">
        <v>125</v>
      </c>
      <c r="N225" s="9">
        <v>125</v>
      </c>
      <c r="O225" s="9">
        <v>125</v>
      </c>
      <c r="P225" s="61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</row>
    <row r="226" spans="1:26" ht="15" customHeight="1" outlineLevel="1" x14ac:dyDescent="0.25">
      <c r="A226" s="2" t="s">
        <v>157</v>
      </c>
      <c r="B226" s="2" t="s">
        <v>158</v>
      </c>
      <c r="C226" s="31" t="s">
        <v>715</v>
      </c>
      <c r="D226" s="31" t="s">
        <v>265</v>
      </c>
      <c r="E226" s="70">
        <v>45540</v>
      </c>
      <c r="F226" s="71">
        <v>45498</v>
      </c>
      <c r="G226" s="86">
        <v>47360</v>
      </c>
      <c r="H226" s="86">
        <v>46629</v>
      </c>
      <c r="I226" s="86"/>
      <c r="J226" s="73">
        <v>620240160</v>
      </c>
      <c r="K226" s="3" t="s">
        <v>714</v>
      </c>
      <c r="L226" s="10" t="s">
        <v>15</v>
      </c>
      <c r="M226" s="9">
        <v>2</v>
      </c>
      <c r="N226" s="9">
        <v>2</v>
      </c>
      <c r="O226" s="9">
        <v>2</v>
      </c>
      <c r="P226" s="61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</row>
    <row r="227" spans="1:26" s="35" customFormat="1" ht="15" customHeight="1" x14ac:dyDescent="0.25">
      <c r="A227" s="7"/>
      <c r="B227" s="7"/>
      <c r="C227" s="31"/>
      <c r="D227" s="31"/>
      <c r="E227" s="17"/>
      <c r="F227" s="17"/>
      <c r="G227" s="27"/>
      <c r="H227" s="27"/>
      <c r="I227" s="27"/>
      <c r="J227" s="34"/>
      <c r="K227" s="11" t="s">
        <v>157</v>
      </c>
      <c r="L227" s="13">
        <f>COUNTA(L223:L226)</f>
        <v>4</v>
      </c>
      <c r="M227" s="12">
        <f t="shared" ref="M227:Z227" si="26">SUM(M223:M226)</f>
        <v>451</v>
      </c>
      <c r="N227" s="12">
        <f t="shared" si="26"/>
        <v>164</v>
      </c>
      <c r="O227" s="12">
        <f t="shared" si="26"/>
        <v>164</v>
      </c>
      <c r="P227" s="62">
        <f t="shared" si="26"/>
        <v>0</v>
      </c>
      <c r="Q227" s="12">
        <f t="shared" si="26"/>
        <v>0</v>
      </c>
      <c r="R227" s="12">
        <f t="shared" si="26"/>
        <v>0</v>
      </c>
      <c r="S227" s="12">
        <f t="shared" si="26"/>
        <v>0</v>
      </c>
      <c r="T227" s="12">
        <f t="shared" si="26"/>
        <v>0</v>
      </c>
      <c r="U227" s="12">
        <f t="shared" si="26"/>
        <v>0</v>
      </c>
      <c r="V227" s="12">
        <f t="shared" si="26"/>
        <v>0</v>
      </c>
      <c r="W227" s="12">
        <f t="shared" si="26"/>
        <v>0</v>
      </c>
      <c r="X227" s="12">
        <f t="shared" si="26"/>
        <v>0</v>
      </c>
      <c r="Y227" s="12">
        <f t="shared" si="26"/>
        <v>0</v>
      </c>
      <c r="Z227" s="12">
        <f t="shared" si="26"/>
        <v>0</v>
      </c>
    </row>
    <row r="228" spans="1:26" s="35" customFormat="1" ht="15" customHeight="1" x14ac:dyDescent="0.25">
      <c r="A228" s="75"/>
      <c r="B228" s="75"/>
      <c r="C228" s="76"/>
      <c r="D228" s="76"/>
      <c r="E228" s="77"/>
      <c r="F228" s="77"/>
      <c r="G228" s="77"/>
      <c r="H228" s="77"/>
      <c r="I228" s="77"/>
      <c r="J228" s="78"/>
      <c r="K228" s="79"/>
      <c r="L228" s="93"/>
      <c r="M228" s="80"/>
      <c r="N228" s="80"/>
      <c r="O228" s="80"/>
      <c r="P228" s="81"/>
      <c r="Q228" s="80"/>
      <c r="R228" s="80"/>
      <c r="S228" s="80"/>
      <c r="T228" s="80"/>
      <c r="U228" s="80"/>
      <c r="V228" s="80"/>
      <c r="W228" s="80"/>
      <c r="X228" s="80"/>
      <c r="Y228" s="80"/>
      <c r="Z228" s="152"/>
    </row>
    <row r="229" spans="1:26" ht="15" customHeight="1" outlineLevel="1" x14ac:dyDescent="0.25">
      <c r="A229" s="7"/>
      <c r="B229" s="7"/>
      <c r="C229" s="31"/>
      <c r="D229" s="31"/>
      <c r="E229" s="17"/>
      <c r="F229" s="17"/>
      <c r="G229" s="27"/>
      <c r="H229" s="27"/>
      <c r="I229" s="27"/>
      <c r="J229" s="69" t="s">
        <v>11</v>
      </c>
      <c r="K229" s="8" t="s">
        <v>12</v>
      </c>
      <c r="L229" s="14"/>
      <c r="M229" s="9"/>
      <c r="N229" s="9"/>
      <c r="O229" s="9"/>
      <c r="P229" s="61"/>
      <c r="Q229" s="9"/>
      <c r="R229" s="9"/>
      <c r="S229" s="9"/>
      <c r="T229" s="9"/>
      <c r="U229" s="9"/>
      <c r="V229" s="9"/>
      <c r="W229" s="9"/>
      <c r="X229" s="9"/>
      <c r="Y229" s="9"/>
      <c r="Z229" s="152"/>
    </row>
    <row r="230" spans="1:26" ht="15" customHeight="1" outlineLevel="1" x14ac:dyDescent="0.25">
      <c r="A230" s="2" t="s">
        <v>314</v>
      </c>
      <c r="B230" s="2" t="s">
        <v>304</v>
      </c>
      <c r="C230" s="31">
        <v>631</v>
      </c>
      <c r="D230" s="31" t="s">
        <v>315</v>
      </c>
      <c r="E230" s="70">
        <v>41046</v>
      </c>
      <c r="F230" s="71">
        <v>41767</v>
      </c>
      <c r="G230" s="134">
        <v>45820</v>
      </c>
      <c r="H230" s="134">
        <v>44389</v>
      </c>
      <c r="I230" s="135"/>
      <c r="J230" s="73">
        <v>120070550</v>
      </c>
      <c r="K230" s="3" t="s">
        <v>309</v>
      </c>
      <c r="L230" s="10" t="s">
        <v>15</v>
      </c>
      <c r="M230" s="9">
        <v>2</v>
      </c>
      <c r="N230" s="9">
        <v>1</v>
      </c>
      <c r="O230" s="9">
        <v>1</v>
      </c>
      <c r="P230" s="61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</row>
    <row r="231" spans="1:26" ht="15" customHeight="1" outlineLevel="1" x14ac:dyDescent="0.25">
      <c r="A231" s="2" t="s">
        <v>314</v>
      </c>
      <c r="B231" s="2" t="s">
        <v>304</v>
      </c>
      <c r="C231" s="31">
        <v>631</v>
      </c>
      <c r="D231" s="31" t="s">
        <v>315</v>
      </c>
      <c r="E231" s="70">
        <v>43837</v>
      </c>
      <c r="F231" s="71">
        <v>44497</v>
      </c>
      <c r="G231" s="86">
        <v>46311</v>
      </c>
      <c r="H231" s="86" t="s">
        <v>14</v>
      </c>
      <c r="I231" s="87"/>
      <c r="J231" s="73">
        <v>620190130</v>
      </c>
      <c r="K231" s="19" t="s">
        <v>494</v>
      </c>
      <c r="L231" s="10" t="s">
        <v>15</v>
      </c>
      <c r="M231" s="23">
        <v>2</v>
      </c>
      <c r="N231" s="23">
        <v>2</v>
      </c>
      <c r="O231" s="23">
        <v>2</v>
      </c>
      <c r="P231" s="67">
        <v>0</v>
      </c>
      <c r="Q231" s="23"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v>0</v>
      </c>
      <c r="W231" s="23">
        <v>0</v>
      </c>
      <c r="X231" s="23">
        <v>0</v>
      </c>
      <c r="Y231" s="23">
        <v>0</v>
      </c>
      <c r="Z231" s="23">
        <v>0</v>
      </c>
    </row>
    <row r="232" spans="1:26" s="35" customFormat="1" ht="15" customHeight="1" x14ac:dyDescent="0.25">
      <c r="A232" s="7"/>
      <c r="B232" s="7"/>
      <c r="C232" s="31"/>
      <c r="D232" s="31"/>
      <c r="E232" s="17"/>
      <c r="F232" s="17"/>
      <c r="G232" s="27"/>
      <c r="H232" s="27"/>
      <c r="I232" s="27"/>
      <c r="J232" s="34"/>
      <c r="K232" s="11" t="s">
        <v>166</v>
      </c>
      <c r="L232" s="13">
        <f>COUNTA(L230:L231)</f>
        <v>2</v>
      </c>
      <c r="M232" s="12">
        <f t="shared" ref="M232:Z232" si="27">SUM(M230:M231)</f>
        <v>4</v>
      </c>
      <c r="N232" s="12">
        <f t="shared" si="27"/>
        <v>3</v>
      </c>
      <c r="O232" s="12">
        <f t="shared" si="27"/>
        <v>3</v>
      </c>
      <c r="P232" s="62">
        <f t="shared" si="27"/>
        <v>0</v>
      </c>
      <c r="Q232" s="12">
        <f t="shared" si="27"/>
        <v>0</v>
      </c>
      <c r="R232" s="12">
        <f t="shared" si="27"/>
        <v>0</v>
      </c>
      <c r="S232" s="12">
        <f t="shared" si="27"/>
        <v>0</v>
      </c>
      <c r="T232" s="12">
        <f t="shared" si="27"/>
        <v>0</v>
      </c>
      <c r="U232" s="12">
        <f t="shared" si="27"/>
        <v>0</v>
      </c>
      <c r="V232" s="12">
        <f t="shared" si="27"/>
        <v>0</v>
      </c>
      <c r="W232" s="12">
        <f t="shared" si="27"/>
        <v>0</v>
      </c>
      <c r="X232" s="12">
        <f t="shared" si="27"/>
        <v>0</v>
      </c>
      <c r="Y232" s="12">
        <f t="shared" si="27"/>
        <v>0</v>
      </c>
      <c r="Z232" s="12">
        <f t="shared" si="27"/>
        <v>0</v>
      </c>
    </row>
    <row r="233" spans="1:26" ht="15" customHeight="1" x14ac:dyDescent="0.25">
      <c r="A233" s="75"/>
      <c r="B233" s="75"/>
      <c r="C233" s="76"/>
      <c r="D233" s="76"/>
      <c r="E233" s="77"/>
      <c r="F233" s="77"/>
      <c r="G233" s="77"/>
      <c r="H233" s="77"/>
      <c r="I233" s="77"/>
      <c r="J233" s="78"/>
      <c r="K233" s="79"/>
      <c r="L233" s="93"/>
      <c r="M233" s="80"/>
      <c r="N233" s="80"/>
      <c r="O233" s="80"/>
      <c r="P233" s="81"/>
      <c r="Q233" s="80"/>
      <c r="R233" s="80"/>
      <c r="S233" s="80"/>
      <c r="T233" s="80"/>
      <c r="U233" s="80"/>
      <c r="V233" s="80"/>
      <c r="W233" s="80"/>
      <c r="X233" s="80"/>
      <c r="Y233" s="80"/>
      <c r="Z233" s="152"/>
    </row>
    <row r="234" spans="1:26" ht="15" customHeight="1" outlineLevel="1" x14ac:dyDescent="0.25">
      <c r="A234" s="7"/>
      <c r="B234" s="7"/>
      <c r="C234" s="31"/>
      <c r="D234" s="31"/>
      <c r="E234" s="17"/>
      <c r="F234" s="17"/>
      <c r="G234" s="27"/>
      <c r="H234" s="27"/>
      <c r="I234" s="27"/>
      <c r="J234" s="69" t="s">
        <v>11</v>
      </c>
      <c r="K234" s="8" t="s">
        <v>12</v>
      </c>
      <c r="L234" s="14"/>
      <c r="M234" s="9"/>
      <c r="N234" s="9"/>
      <c r="O234" s="9"/>
      <c r="P234" s="61"/>
      <c r="Q234" s="9"/>
      <c r="R234" s="9"/>
      <c r="S234" s="9"/>
      <c r="T234" s="9"/>
      <c r="U234" s="9"/>
      <c r="V234" s="9"/>
      <c r="W234" s="9"/>
      <c r="X234" s="9"/>
      <c r="Y234" s="9"/>
      <c r="Z234" s="152"/>
    </row>
    <row r="235" spans="1:26" ht="15" customHeight="1" outlineLevel="1" x14ac:dyDescent="0.25">
      <c r="A235" s="2" t="s">
        <v>167</v>
      </c>
      <c r="B235" s="2" t="s">
        <v>167</v>
      </c>
      <c r="C235" s="31" t="s">
        <v>168</v>
      </c>
      <c r="D235" s="31" t="s">
        <v>169</v>
      </c>
      <c r="E235" s="70">
        <v>34542</v>
      </c>
      <c r="F235" s="70">
        <v>36076</v>
      </c>
      <c r="G235" s="136" t="s">
        <v>14</v>
      </c>
      <c r="H235" s="136">
        <v>37210</v>
      </c>
      <c r="I235" s="137">
        <v>20962</v>
      </c>
      <c r="J235" s="31">
        <v>119950060</v>
      </c>
      <c r="K235" s="3" t="s">
        <v>170</v>
      </c>
      <c r="L235" s="10" t="s">
        <v>15</v>
      </c>
      <c r="M235" s="9">
        <v>1</v>
      </c>
      <c r="N235" s="9">
        <v>1</v>
      </c>
      <c r="O235" s="9">
        <v>1</v>
      </c>
      <c r="P235" s="61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</row>
    <row r="236" spans="1:26" ht="15" customHeight="1" outlineLevel="1" x14ac:dyDescent="0.25">
      <c r="A236" s="2" t="s">
        <v>167</v>
      </c>
      <c r="B236" s="2" t="s">
        <v>167</v>
      </c>
      <c r="C236" s="31" t="s">
        <v>173</v>
      </c>
      <c r="D236" s="31" t="s">
        <v>174</v>
      </c>
      <c r="E236" s="70">
        <v>35481</v>
      </c>
      <c r="F236" s="70">
        <v>35831</v>
      </c>
      <c r="G236" s="136" t="s">
        <v>14</v>
      </c>
      <c r="H236" s="136">
        <v>36962</v>
      </c>
      <c r="I236" s="137">
        <v>20801</v>
      </c>
      <c r="J236" s="31">
        <v>119970670</v>
      </c>
      <c r="K236" s="3" t="s">
        <v>175</v>
      </c>
      <c r="L236" s="10" t="s">
        <v>15</v>
      </c>
      <c r="M236" s="9">
        <v>1</v>
      </c>
      <c r="N236" s="9">
        <v>1</v>
      </c>
      <c r="O236" s="9">
        <v>1</v>
      </c>
      <c r="P236" s="61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</row>
    <row r="237" spans="1:26" ht="15" customHeight="1" outlineLevel="1" x14ac:dyDescent="0.25">
      <c r="A237" s="2" t="s">
        <v>167</v>
      </c>
      <c r="B237" s="2" t="s">
        <v>289</v>
      </c>
      <c r="C237" s="31" t="s">
        <v>176</v>
      </c>
      <c r="D237" s="31" t="s">
        <v>177</v>
      </c>
      <c r="E237" s="70">
        <v>37687</v>
      </c>
      <c r="F237" s="70">
        <v>37742</v>
      </c>
      <c r="G237" s="136" t="s">
        <v>14</v>
      </c>
      <c r="H237" s="136">
        <v>38902</v>
      </c>
      <c r="I237" s="137">
        <v>22790</v>
      </c>
      <c r="J237" s="31">
        <v>120030700</v>
      </c>
      <c r="K237" s="3" t="s">
        <v>178</v>
      </c>
      <c r="L237" s="10" t="s">
        <v>15</v>
      </c>
      <c r="M237" s="9">
        <v>1</v>
      </c>
      <c r="N237" s="9">
        <v>1</v>
      </c>
      <c r="O237" s="9">
        <v>1</v>
      </c>
      <c r="P237" s="61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</row>
    <row r="238" spans="1:26" ht="15" customHeight="1" outlineLevel="1" x14ac:dyDescent="0.25">
      <c r="A238" s="2" t="s">
        <v>167</v>
      </c>
      <c r="B238" s="2" t="s">
        <v>289</v>
      </c>
      <c r="C238" s="31" t="s">
        <v>176</v>
      </c>
      <c r="D238" s="31" t="s">
        <v>177</v>
      </c>
      <c r="E238" s="70">
        <v>38722</v>
      </c>
      <c r="F238" s="70">
        <v>38904</v>
      </c>
      <c r="G238" s="136" t="s">
        <v>14</v>
      </c>
      <c r="H238" s="136">
        <v>42951</v>
      </c>
      <c r="I238" s="137">
        <v>25305</v>
      </c>
      <c r="J238" s="31">
        <v>120060690</v>
      </c>
      <c r="K238" s="3" t="s">
        <v>298</v>
      </c>
      <c r="L238" s="10" t="s">
        <v>15</v>
      </c>
      <c r="M238" s="9">
        <v>2</v>
      </c>
      <c r="N238" s="9">
        <v>1</v>
      </c>
      <c r="O238" s="9">
        <v>1</v>
      </c>
      <c r="P238" s="61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</row>
    <row r="239" spans="1:26" ht="15" customHeight="1" outlineLevel="1" x14ac:dyDescent="0.25">
      <c r="A239" s="2" t="s">
        <v>167</v>
      </c>
      <c r="B239" s="2" t="s">
        <v>289</v>
      </c>
      <c r="C239" s="31">
        <v>495</v>
      </c>
      <c r="D239" s="31">
        <v>244</v>
      </c>
      <c r="E239" s="70">
        <v>40319</v>
      </c>
      <c r="F239" s="70">
        <v>41837</v>
      </c>
      <c r="G239" s="136">
        <v>45866</v>
      </c>
      <c r="H239" s="136">
        <v>45166</v>
      </c>
      <c r="I239" s="137"/>
      <c r="J239" s="31">
        <v>120100190</v>
      </c>
      <c r="K239" s="3" t="s">
        <v>310</v>
      </c>
      <c r="L239" s="10" t="s">
        <v>15</v>
      </c>
      <c r="M239" s="9">
        <v>14</v>
      </c>
      <c r="N239" s="9">
        <v>12</v>
      </c>
      <c r="O239" s="9">
        <v>12</v>
      </c>
      <c r="P239" s="61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</row>
    <row r="240" spans="1:26" ht="15" customHeight="1" outlineLevel="1" x14ac:dyDescent="0.25">
      <c r="A240" s="2" t="s">
        <v>167</v>
      </c>
      <c r="B240" s="2" t="s">
        <v>167</v>
      </c>
      <c r="C240" s="31">
        <v>537</v>
      </c>
      <c r="D240" s="31">
        <v>237</v>
      </c>
      <c r="E240" s="71">
        <v>41592</v>
      </c>
      <c r="F240" s="71">
        <v>42544</v>
      </c>
      <c r="G240" s="71">
        <v>45846</v>
      </c>
      <c r="H240" s="71">
        <v>45145</v>
      </c>
      <c r="I240" s="72"/>
      <c r="J240" s="31">
        <v>120140070</v>
      </c>
      <c r="K240" s="19" t="s">
        <v>332</v>
      </c>
      <c r="L240" s="10" t="s">
        <v>15</v>
      </c>
      <c r="M240" s="9">
        <v>2</v>
      </c>
      <c r="N240" s="9">
        <v>1</v>
      </c>
      <c r="O240" s="9">
        <v>1</v>
      </c>
      <c r="P240" s="61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</row>
    <row r="241" spans="1:27" ht="15" customHeight="1" outlineLevel="1" x14ac:dyDescent="0.25">
      <c r="A241" s="2" t="s">
        <v>167</v>
      </c>
      <c r="B241" s="2" t="s">
        <v>167</v>
      </c>
      <c r="C241" s="31">
        <v>502</v>
      </c>
      <c r="D241" s="31" t="s">
        <v>179</v>
      </c>
      <c r="E241" s="71">
        <v>41673</v>
      </c>
      <c r="F241" s="71">
        <v>41942</v>
      </c>
      <c r="G241" s="71">
        <v>45966</v>
      </c>
      <c r="H241" s="71">
        <v>45266</v>
      </c>
      <c r="I241" s="72"/>
      <c r="J241" s="73">
        <v>120140090</v>
      </c>
      <c r="K241" s="3" t="s">
        <v>316</v>
      </c>
      <c r="L241" s="10" t="s">
        <v>29</v>
      </c>
      <c r="M241" s="9">
        <v>0</v>
      </c>
      <c r="N241" s="9">
        <v>0</v>
      </c>
      <c r="O241" s="9">
        <v>0</v>
      </c>
      <c r="P241" s="61">
        <v>0</v>
      </c>
      <c r="Q241" s="9">
        <v>17670</v>
      </c>
      <c r="R241" s="9">
        <v>17670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5</v>
      </c>
      <c r="Z241" s="9">
        <v>17670</v>
      </c>
    </row>
    <row r="242" spans="1:27" ht="15" customHeight="1" outlineLevel="1" x14ac:dyDescent="0.25">
      <c r="A242" s="2" t="s">
        <v>167</v>
      </c>
      <c r="B242" s="2" t="s">
        <v>167</v>
      </c>
      <c r="C242" s="31" t="s">
        <v>168</v>
      </c>
      <c r="D242" s="31" t="s">
        <v>169</v>
      </c>
      <c r="E242" s="70">
        <v>44629</v>
      </c>
      <c r="F242" s="71">
        <v>44812</v>
      </c>
      <c r="G242" s="86">
        <v>46681</v>
      </c>
      <c r="H242" s="86">
        <v>45951</v>
      </c>
      <c r="I242" s="87"/>
      <c r="J242" s="31">
        <v>120220070</v>
      </c>
      <c r="K242" s="3" t="s">
        <v>170</v>
      </c>
      <c r="L242" s="10" t="s">
        <v>29</v>
      </c>
      <c r="M242" s="9">
        <v>0</v>
      </c>
      <c r="N242" s="9">
        <v>0</v>
      </c>
      <c r="O242" s="9">
        <v>0</v>
      </c>
      <c r="P242" s="61">
        <v>0</v>
      </c>
      <c r="Q242" s="9">
        <v>4000</v>
      </c>
      <c r="R242" s="9">
        <v>4000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4</v>
      </c>
      <c r="Z242" s="9">
        <v>4000</v>
      </c>
    </row>
    <row r="243" spans="1:27" ht="15" customHeight="1" outlineLevel="1" x14ac:dyDescent="0.25">
      <c r="A243" s="2" t="s">
        <v>167</v>
      </c>
      <c r="B243" s="2" t="s">
        <v>167</v>
      </c>
      <c r="C243" s="31" t="s">
        <v>171</v>
      </c>
      <c r="D243" s="31" t="s">
        <v>172</v>
      </c>
      <c r="E243" s="70">
        <v>44778</v>
      </c>
      <c r="F243" s="71">
        <v>45029</v>
      </c>
      <c r="G243" s="86">
        <v>46906</v>
      </c>
      <c r="H243" s="86">
        <v>46175</v>
      </c>
      <c r="I243" s="87"/>
      <c r="J243" s="31">
        <v>120230010</v>
      </c>
      <c r="K243" s="3" t="s">
        <v>584</v>
      </c>
      <c r="L243" s="10" t="s">
        <v>29</v>
      </c>
      <c r="M243" s="9">
        <v>0</v>
      </c>
      <c r="N243" s="9">
        <v>0</v>
      </c>
      <c r="O243" s="9">
        <v>0</v>
      </c>
      <c r="P243" s="61">
        <v>0</v>
      </c>
      <c r="Q243" s="9">
        <v>11058</v>
      </c>
      <c r="R243" s="9">
        <v>8677</v>
      </c>
      <c r="S243" s="9">
        <v>19</v>
      </c>
      <c r="T243" s="9">
        <v>8677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</row>
    <row r="244" spans="1:27" ht="15" customHeight="1" outlineLevel="1" x14ac:dyDescent="0.25">
      <c r="A244" s="24" t="s">
        <v>167</v>
      </c>
      <c r="B244" s="24" t="s">
        <v>167</v>
      </c>
      <c r="C244" s="31" t="s">
        <v>659</v>
      </c>
      <c r="D244" s="31" t="s">
        <v>660</v>
      </c>
      <c r="E244" s="70">
        <v>45188</v>
      </c>
      <c r="F244" s="71">
        <v>45260</v>
      </c>
      <c r="G244" s="86">
        <v>47138</v>
      </c>
      <c r="H244" s="86">
        <v>46407</v>
      </c>
      <c r="I244" s="86"/>
      <c r="J244" s="31">
        <v>120230080</v>
      </c>
      <c r="K244" s="3" t="s">
        <v>658</v>
      </c>
      <c r="L244" s="10" t="s">
        <v>29</v>
      </c>
      <c r="M244" s="9">
        <v>0</v>
      </c>
      <c r="N244" s="9">
        <v>0</v>
      </c>
      <c r="O244" s="9">
        <v>0</v>
      </c>
      <c r="P244" s="61">
        <v>0</v>
      </c>
      <c r="Q244" s="9">
        <v>22600</v>
      </c>
      <c r="R244" s="9">
        <v>22600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5</v>
      </c>
      <c r="Z244" s="9">
        <v>22600</v>
      </c>
    </row>
    <row r="245" spans="1:27" ht="15" customHeight="1" x14ac:dyDescent="0.25">
      <c r="A245" s="7"/>
      <c r="B245" s="7"/>
      <c r="C245" s="31"/>
      <c r="D245" s="31"/>
      <c r="E245" s="17"/>
      <c r="F245" s="17"/>
      <c r="G245" s="27"/>
      <c r="H245" s="27"/>
      <c r="I245" s="27"/>
      <c r="J245" s="34"/>
      <c r="K245" s="11" t="s">
        <v>167</v>
      </c>
      <c r="L245" s="13">
        <f>COUNTA(L235:L244)</f>
        <v>10</v>
      </c>
      <c r="M245" s="12">
        <f t="shared" ref="M245:Z245" si="28">SUM(M235:M244)</f>
        <v>21</v>
      </c>
      <c r="N245" s="12">
        <f t="shared" si="28"/>
        <v>17</v>
      </c>
      <c r="O245" s="12">
        <f t="shared" si="28"/>
        <v>17</v>
      </c>
      <c r="P245" s="62">
        <f t="shared" si="28"/>
        <v>0</v>
      </c>
      <c r="Q245" s="12">
        <f t="shared" si="28"/>
        <v>55328</v>
      </c>
      <c r="R245" s="12">
        <f t="shared" si="28"/>
        <v>52947</v>
      </c>
      <c r="S245" s="12">
        <f t="shared" si="28"/>
        <v>19</v>
      </c>
      <c r="T245" s="12">
        <f t="shared" si="28"/>
        <v>8677</v>
      </c>
      <c r="U245" s="12">
        <f t="shared" si="28"/>
        <v>0</v>
      </c>
      <c r="V245" s="12">
        <f t="shared" si="28"/>
        <v>0</v>
      </c>
      <c r="W245" s="12">
        <f t="shared" si="28"/>
        <v>0</v>
      </c>
      <c r="X245" s="12">
        <f t="shared" si="28"/>
        <v>0</v>
      </c>
      <c r="Y245" s="12">
        <f t="shared" si="28"/>
        <v>14</v>
      </c>
      <c r="Z245" s="12">
        <f t="shared" si="28"/>
        <v>44270</v>
      </c>
      <c r="AA245" s="25"/>
    </row>
    <row r="246" spans="1:27" s="35" customFormat="1" ht="15" customHeight="1" x14ac:dyDescent="0.25">
      <c r="A246" s="7"/>
      <c r="B246" s="7"/>
      <c r="C246" s="31"/>
      <c r="D246" s="31"/>
      <c r="E246" s="17"/>
      <c r="F246" s="17"/>
      <c r="G246" s="27"/>
      <c r="H246" s="27"/>
      <c r="I246" s="27"/>
      <c r="J246" s="34"/>
      <c r="K246" s="11"/>
      <c r="L246" s="13"/>
      <c r="M246" s="12"/>
      <c r="N246" s="12"/>
      <c r="O246" s="12"/>
      <c r="P246" s="6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7" ht="15" customHeight="1" outlineLevel="1" x14ac:dyDescent="0.25">
      <c r="A247" s="7"/>
      <c r="B247" s="7"/>
      <c r="C247" s="31"/>
      <c r="D247" s="31"/>
      <c r="E247" s="17"/>
      <c r="F247" s="17"/>
      <c r="G247" s="27"/>
      <c r="H247" s="27"/>
      <c r="I247" s="27"/>
      <c r="J247" s="69" t="s">
        <v>11</v>
      </c>
      <c r="K247" s="8" t="s">
        <v>12</v>
      </c>
      <c r="L247" s="14"/>
      <c r="M247" s="9"/>
      <c r="N247" s="9"/>
      <c r="O247" s="9"/>
      <c r="P247" s="61"/>
      <c r="Q247" s="9"/>
      <c r="R247" s="9"/>
      <c r="S247" s="9"/>
      <c r="T247" s="9"/>
      <c r="U247" s="9"/>
      <c r="V247" s="9"/>
      <c r="W247" s="9"/>
      <c r="X247" s="9"/>
      <c r="Y247" s="9"/>
      <c r="Z247" s="152"/>
    </row>
    <row r="248" spans="1:27" ht="15" customHeight="1" outlineLevel="1" x14ac:dyDescent="0.25">
      <c r="A248" s="2" t="s">
        <v>180</v>
      </c>
      <c r="B248" s="2" t="s">
        <v>183</v>
      </c>
      <c r="C248" s="31" t="s">
        <v>184</v>
      </c>
      <c r="D248" s="31" t="s">
        <v>185</v>
      </c>
      <c r="E248" s="70">
        <v>35451</v>
      </c>
      <c r="F248" s="70">
        <v>42628</v>
      </c>
      <c r="G248" s="71" t="s">
        <v>14</v>
      </c>
      <c r="H248" s="138" t="s">
        <v>14</v>
      </c>
      <c r="I248" s="139" t="s">
        <v>675</v>
      </c>
      <c r="J248" s="31">
        <v>119970560</v>
      </c>
      <c r="K248" s="3" t="s">
        <v>186</v>
      </c>
      <c r="L248" s="10" t="s">
        <v>15</v>
      </c>
      <c r="M248" s="9">
        <v>7</v>
      </c>
      <c r="N248" s="9">
        <v>5</v>
      </c>
      <c r="O248" s="9">
        <v>5</v>
      </c>
      <c r="P248" s="61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</row>
    <row r="249" spans="1:27" ht="15" customHeight="1" outlineLevel="1" x14ac:dyDescent="0.25">
      <c r="A249" s="2" t="s">
        <v>180</v>
      </c>
      <c r="B249" s="2" t="s">
        <v>183</v>
      </c>
      <c r="C249" s="31" t="s">
        <v>187</v>
      </c>
      <c r="D249" s="31" t="s">
        <v>188</v>
      </c>
      <c r="E249" s="70">
        <v>35570</v>
      </c>
      <c r="F249" s="70">
        <v>35635</v>
      </c>
      <c r="G249" s="138" t="s">
        <v>14</v>
      </c>
      <c r="H249" s="138">
        <v>36774</v>
      </c>
      <c r="I249" s="139">
        <v>20946</v>
      </c>
      <c r="J249" s="31">
        <v>119970890</v>
      </c>
      <c r="K249" s="3" t="s">
        <v>189</v>
      </c>
      <c r="L249" s="10" t="s">
        <v>15</v>
      </c>
      <c r="M249" s="9">
        <v>1</v>
      </c>
      <c r="N249" s="9">
        <v>1</v>
      </c>
      <c r="O249" s="9">
        <v>1</v>
      </c>
      <c r="P249" s="61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</row>
    <row r="250" spans="1:27" ht="15" customHeight="1" outlineLevel="1" x14ac:dyDescent="0.25">
      <c r="A250" s="2" t="s">
        <v>180</v>
      </c>
      <c r="B250" s="2" t="s">
        <v>292</v>
      </c>
      <c r="C250" s="31" t="s">
        <v>190</v>
      </c>
      <c r="D250" s="31" t="s">
        <v>191</v>
      </c>
      <c r="E250" s="70">
        <v>35782</v>
      </c>
      <c r="F250" s="70">
        <v>35950</v>
      </c>
      <c r="G250" s="138" t="s">
        <v>14</v>
      </c>
      <c r="H250" s="138">
        <v>37080</v>
      </c>
      <c r="I250" s="139">
        <v>22622</v>
      </c>
      <c r="J250" s="31">
        <v>119980390</v>
      </c>
      <c r="K250" s="3" t="s">
        <v>192</v>
      </c>
      <c r="L250" s="10" t="s">
        <v>15</v>
      </c>
      <c r="M250" s="9">
        <v>3</v>
      </c>
      <c r="N250" s="9">
        <v>1</v>
      </c>
      <c r="O250" s="9">
        <v>1</v>
      </c>
      <c r="P250" s="61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</row>
    <row r="251" spans="1:27" ht="15" customHeight="1" outlineLevel="1" x14ac:dyDescent="0.25">
      <c r="A251" s="2" t="s">
        <v>180</v>
      </c>
      <c r="B251" s="2" t="s">
        <v>292</v>
      </c>
      <c r="C251" s="31" t="s">
        <v>195</v>
      </c>
      <c r="D251" s="31" t="s">
        <v>196</v>
      </c>
      <c r="E251" s="70">
        <v>35963</v>
      </c>
      <c r="F251" s="71">
        <v>36006</v>
      </c>
      <c r="G251" s="138" t="s">
        <v>14</v>
      </c>
      <c r="H251" s="138">
        <v>37137</v>
      </c>
      <c r="I251" s="139">
        <v>22030</v>
      </c>
      <c r="J251" s="31">
        <v>119981090</v>
      </c>
      <c r="K251" s="3" t="s">
        <v>425</v>
      </c>
      <c r="L251" s="10" t="s">
        <v>15</v>
      </c>
      <c r="M251" s="9">
        <v>1</v>
      </c>
      <c r="N251" s="9">
        <v>1</v>
      </c>
      <c r="O251" s="9">
        <v>1</v>
      </c>
      <c r="P251" s="61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</row>
    <row r="252" spans="1:27" ht="15" customHeight="1" outlineLevel="1" x14ac:dyDescent="0.25">
      <c r="A252" s="2" t="s">
        <v>180</v>
      </c>
      <c r="B252" s="2" t="s">
        <v>292</v>
      </c>
      <c r="C252" s="31" t="s">
        <v>197</v>
      </c>
      <c r="D252" s="31" t="s">
        <v>198</v>
      </c>
      <c r="E252" s="70">
        <v>36398</v>
      </c>
      <c r="F252" s="71">
        <v>36444</v>
      </c>
      <c r="G252" s="138" t="s">
        <v>14</v>
      </c>
      <c r="H252" s="138">
        <v>37580</v>
      </c>
      <c r="I252" s="139">
        <v>21280</v>
      </c>
      <c r="J252" s="31">
        <v>120000190</v>
      </c>
      <c r="K252" s="3" t="s">
        <v>299</v>
      </c>
      <c r="L252" s="10" t="s">
        <v>15</v>
      </c>
      <c r="M252" s="9">
        <v>2</v>
      </c>
      <c r="N252" s="9">
        <v>2</v>
      </c>
      <c r="O252" s="9">
        <v>2</v>
      </c>
      <c r="P252" s="61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/>
    </row>
    <row r="253" spans="1:27" ht="15" customHeight="1" outlineLevel="1" x14ac:dyDescent="0.25">
      <c r="A253" s="2" t="s">
        <v>180</v>
      </c>
      <c r="B253" s="2" t="s">
        <v>292</v>
      </c>
      <c r="C253" s="31" t="s">
        <v>199</v>
      </c>
      <c r="D253" s="31" t="s">
        <v>200</v>
      </c>
      <c r="E253" s="70">
        <v>36613</v>
      </c>
      <c r="F253" s="71">
        <v>37280</v>
      </c>
      <c r="G253" s="138" t="s">
        <v>14</v>
      </c>
      <c r="H253" s="138">
        <v>38471</v>
      </c>
      <c r="I253" s="139">
        <v>22700</v>
      </c>
      <c r="J253" s="31">
        <v>120000740</v>
      </c>
      <c r="K253" s="3" t="s">
        <v>201</v>
      </c>
      <c r="L253" s="10" t="s">
        <v>15</v>
      </c>
      <c r="M253" s="9">
        <v>2</v>
      </c>
      <c r="N253" s="9">
        <v>2</v>
      </c>
      <c r="O253" s="9">
        <v>2</v>
      </c>
      <c r="P253" s="61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</row>
    <row r="254" spans="1:27" ht="15" customHeight="1" outlineLevel="1" x14ac:dyDescent="0.25">
      <c r="A254" s="2" t="s">
        <v>180</v>
      </c>
      <c r="B254" s="2" t="s">
        <v>292</v>
      </c>
      <c r="C254" s="31" t="s">
        <v>199</v>
      </c>
      <c r="D254" s="31" t="s">
        <v>200</v>
      </c>
      <c r="E254" s="70">
        <v>36613</v>
      </c>
      <c r="F254" s="71">
        <v>37273</v>
      </c>
      <c r="G254" s="138" t="s">
        <v>14</v>
      </c>
      <c r="H254" s="138">
        <v>38464</v>
      </c>
      <c r="I254" s="139">
        <v>23112</v>
      </c>
      <c r="J254" s="31">
        <v>120000750</v>
      </c>
      <c r="K254" s="3" t="s">
        <v>202</v>
      </c>
      <c r="L254" s="10" t="s">
        <v>15</v>
      </c>
      <c r="M254" s="9">
        <v>2</v>
      </c>
      <c r="N254" s="9">
        <v>2</v>
      </c>
      <c r="O254" s="9">
        <v>2</v>
      </c>
      <c r="P254" s="61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</row>
    <row r="255" spans="1:27" ht="15" customHeight="1" outlineLevel="1" x14ac:dyDescent="0.25">
      <c r="A255" s="2" t="s">
        <v>180</v>
      </c>
      <c r="B255" s="2" t="s">
        <v>183</v>
      </c>
      <c r="C255" s="31" t="s">
        <v>203</v>
      </c>
      <c r="D255" s="31" t="s">
        <v>204</v>
      </c>
      <c r="E255" s="70">
        <v>37061</v>
      </c>
      <c r="F255" s="70">
        <v>37102</v>
      </c>
      <c r="G255" s="138" t="s">
        <v>14</v>
      </c>
      <c r="H255" s="138">
        <v>38258</v>
      </c>
      <c r="I255" s="139">
        <v>22122</v>
      </c>
      <c r="J255" s="31">
        <v>120010880</v>
      </c>
      <c r="K255" s="3" t="s">
        <v>205</v>
      </c>
      <c r="L255" s="10" t="s">
        <v>15</v>
      </c>
      <c r="M255" s="9">
        <v>1</v>
      </c>
      <c r="N255" s="9">
        <v>1</v>
      </c>
      <c r="O255" s="9">
        <v>1</v>
      </c>
      <c r="P255" s="61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</row>
    <row r="256" spans="1:27" ht="15" customHeight="1" outlineLevel="1" x14ac:dyDescent="0.25">
      <c r="A256" s="2" t="s">
        <v>180</v>
      </c>
      <c r="B256" s="2" t="s">
        <v>206</v>
      </c>
      <c r="C256" s="31" t="s">
        <v>207</v>
      </c>
      <c r="D256" s="31" t="s">
        <v>208</v>
      </c>
      <c r="E256" s="70">
        <v>37393</v>
      </c>
      <c r="F256" s="70">
        <v>37539</v>
      </c>
      <c r="G256" s="138" t="s">
        <v>14</v>
      </c>
      <c r="H256" s="138">
        <v>38726</v>
      </c>
      <c r="I256" s="139">
        <v>22600</v>
      </c>
      <c r="J256" s="31">
        <v>120021070</v>
      </c>
      <c r="K256" s="3" t="s">
        <v>209</v>
      </c>
      <c r="L256" s="10" t="s">
        <v>15</v>
      </c>
      <c r="M256" s="9">
        <v>2</v>
      </c>
      <c r="N256" s="9">
        <v>1</v>
      </c>
      <c r="O256" s="9">
        <v>1</v>
      </c>
      <c r="P256" s="61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</row>
    <row r="257" spans="1:26" ht="15" customHeight="1" outlineLevel="1" x14ac:dyDescent="0.25">
      <c r="A257" s="2" t="s">
        <v>180</v>
      </c>
      <c r="B257" s="2" t="s">
        <v>183</v>
      </c>
      <c r="C257" s="31" t="s">
        <v>212</v>
      </c>
      <c r="D257" s="31" t="s">
        <v>213</v>
      </c>
      <c r="E257" s="70">
        <v>37557</v>
      </c>
      <c r="F257" s="71">
        <v>39254</v>
      </c>
      <c r="G257" s="138">
        <v>45863</v>
      </c>
      <c r="H257" s="138">
        <v>46216</v>
      </c>
      <c r="I257" s="139"/>
      <c r="J257" s="31" t="s">
        <v>601</v>
      </c>
      <c r="K257" s="3" t="s">
        <v>300</v>
      </c>
      <c r="L257" s="10" t="s">
        <v>33</v>
      </c>
      <c r="M257" s="9">
        <v>907</v>
      </c>
      <c r="N257" s="9">
        <v>307</v>
      </c>
      <c r="O257" s="9">
        <v>0</v>
      </c>
      <c r="P257" s="61">
        <v>307</v>
      </c>
      <c r="Q257" s="9">
        <v>750000</v>
      </c>
      <c r="R257" s="9">
        <v>141000</v>
      </c>
      <c r="S257" s="9">
        <v>24</v>
      </c>
      <c r="T257" s="9">
        <v>6000</v>
      </c>
      <c r="U257" s="9">
        <v>337</v>
      </c>
      <c r="V257" s="9">
        <v>135000</v>
      </c>
      <c r="W257" s="9">
        <v>0</v>
      </c>
      <c r="X257" s="9">
        <v>0</v>
      </c>
      <c r="Y257" s="9">
        <v>0</v>
      </c>
      <c r="Z257" s="9">
        <v>0</v>
      </c>
    </row>
    <row r="258" spans="1:26" ht="15" customHeight="1" outlineLevel="1" x14ac:dyDescent="0.25">
      <c r="A258" s="2" t="s">
        <v>180</v>
      </c>
      <c r="B258" s="2" t="s">
        <v>206</v>
      </c>
      <c r="C258" s="31" t="s">
        <v>207</v>
      </c>
      <c r="D258" s="31" t="s">
        <v>208</v>
      </c>
      <c r="E258" s="70">
        <v>37685</v>
      </c>
      <c r="F258" s="71">
        <v>37763</v>
      </c>
      <c r="G258" s="138" t="s">
        <v>14</v>
      </c>
      <c r="H258" s="138">
        <v>38923</v>
      </c>
      <c r="I258" s="139">
        <v>23052</v>
      </c>
      <c r="J258" s="31">
        <v>120030680</v>
      </c>
      <c r="K258" s="3" t="s">
        <v>669</v>
      </c>
      <c r="L258" s="10" t="s">
        <v>15</v>
      </c>
      <c r="M258" s="9">
        <v>2</v>
      </c>
      <c r="N258" s="9">
        <v>1</v>
      </c>
      <c r="O258" s="9">
        <v>1</v>
      </c>
      <c r="P258" s="61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</row>
    <row r="259" spans="1:26" ht="15" customHeight="1" outlineLevel="1" x14ac:dyDescent="0.25">
      <c r="A259" s="2" t="s">
        <v>180</v>
      </c>
      <c r="B259" s="2" t="s">
        <v>206</v>
      </c>
      <c r="C259" s="31" t="s">
        <v>207</v>
      </c>
      <c r="D259" s="31" t="s">
        <v>208</v>
      </c>
      <c r="E259" s="70">
        <v>38034</v>
      </c>
      <c r="F259" s="70">
        <v>38635</v>
      </c>
      <c r="G259" s="138" t="s">
        <v>14</v>
      </c>
      <c r="H259" s="138">
        <v>39801</v>
      </c>
      <c r="I259" s="139">
        <v>24237</v>
      </c>
      <c r="J259" s="31">
        <v>120040630</v>
      </c>
      <c r="K259" s="3" t="s">
        <v>218</v>
      </c>
      <c r="L259" s="10" t="s">
        <v>15</v>
      </c>
      <c r="M259" s="9">
        <v>6</v>
      </c>
      <c r="N259" s="9">
        <v>2</v>
      </c>
      <c r="O259" s="9">
        <v>2</v>
      </c>
      <c r="P259" s="61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</row>
    <row r="260" spans="1:26" ht="15" customHeight="1" outlineLevel="1" x14ac:dyDescent="0.25">
      <c r="A260" s="2" t="s">
        <v>180</v>
      </c>
      <c r="B260" s="2" t="s">
        <v>183</v>
      </c>
      <c r="C260" s="31" t="s">
        <v>221</v>
      </c>
      <c r="D260" s="31" t="s">
        <v>222</v>
      </c>
      <c r="E260" s="70">
        <v>38183</v>
      </c>
      <c r="F260" s="70">
        <v>38491</v>
      </c>
      <c r="G260" s="138" t="s">
        <v>14</v>
      </c>
      <c r="H260" s="138">
        <v>39614</v>
      </c>
      <c r="I260" s="139">
        <v>24383</v>
      </c>
      <c r="J260" s="31">
        <v>120050100</v>
      </c>
      <c r="K260" s="3" t="s">
        <v>223</v>
      </c>
      <c r="L260" s="10" t="s">
        <v>15</v>
      </c>
      <c r="M260" s="9">
        <v>3</v>
      </c>
      <c r="N260" s="9">
        <v>1</v>
      </c>
      <c r="O260" s="9">
        <v>1</v>
      </c>
      <c r="P260" s="61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</row>
    <row r="261" spans="1:26" ht="15" customHeight="1" outlineLevel="1" x14ac:dyDescent="0.25">
      <c r="A261" s="2" t="s">
        <v>180</v>
      </c>
      <c r="B261" s="2" t="s">
        <v>183</v>
      </c>
      <c r="C261" s="31" t="s">
        <v>216</v>
      </c>
      <c r="D261" s="31" t="s">
        <v>217</v>
      </c>
      <c r="E261" s="70">
        <v>38644</v>
      </c>
      <c r="F261" s="70">
        <v>38883</v>
      </c>
      <c r="G261" s="138" t="s">
        <v>14</v>
      </c>
      <c r="H261" s="138">
        <v>43026</v>
      </c>
      <c r="I261" s="139">
        <v>23644</v>
      </c>
      <c r="J261" s="31">
        <v>120060490</v>
      </c>
      <c r="K261" s="3" t="s">
        <v>224</v>
      </c>
      <c r="L261" s="10" t="s">
        <v>15</v>
      </c>
      <c r="M261" s="9">
        <v>4</v>
      </c>
      <c r="N261" s="9">
        <v>3</v>
      </c>
      <c r="O261" s="9">
        <v>3</v>
      </c>
      <c r="P261" s="61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</row>
    <row r="262" spans="1:26" ht="15" customHeight="1" outlineLevel="1" x14ac:dyDescent="0.25">
      <c r="A262" s="2" t="s">
        <v>180</v>
      </c>
      <c r="B262" s="2" t="s">
        <v>292</v>
      </c>
      <c r="C262" s="31" t="s">
        <v>197</v>
      </c>
      <c r="D262" s="31" t="s">
        <v>198</v>
      </c>
      <c r="E262" s="70">
        <v>38674</v>
      </c>
      <c r="F262" s="70">
        <v>39100</v>
      </c>
      <c r="G262" s="138" t="s">
        <v>14</v>
      </c>
      <c r="H262" s="138">
        <v>42520</v>
      </c>
      <c r="I262" s="139">
        <v>24341</v>
      </c>
      <c r="J262" s="31">
        <v>120060580</v>
      </c>
      <c r="K262" s="3" t="s">
        <v>225</v>
      </c>
      <c r="L262" s="10" t="s">
        <v>15</v>
      </c>
      <c r="M262" s="9">
        <v>4</v>
      </c>
      <c r="N262" s="9">
        <v>1</v>
      </c>
      <c r="O262" s="9">
        <v>1</v>
      </c>
      <c r="P262" s="61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</row>
    <row r="263" spans="1:26" ht="15" customHeight="1" outlineLevel="1" x14ac:dyDescent="0.25">
      <c r="A263" s="2" t="s">
        <v>180</v>
      </c>
      <c r="B263" s="2" t="s">
        <v>183</v>
      </c>
      <c r="C263" s="31" t="s">
        <v>184</v>
      </c>
      <c r="D263" s="31" t="s">
        <v>185</v>
      </c>
      <c r="E263" s="70">
        <v>38161</v>
      </c>
      <c r="F263" s="70">
        <v>42747</v>
      </c>
      <c r="G263" s="138">
        <v>45778</v>
      </c>
      <c r="H263" s="138" t="s">
        <v>14</v>
      </c>
      <c r="I263" s="139"/>
      <c r="J263" s="31">
        <v>120080030</v>
      </c>
      <c r="K263" s="3" t="s">
        <v>226</v>
      </c>
      <c r="L263" s="10" t="s">
        <v>29</v>
      </c>
      <c r="M263" s="9">
        <v>0</v>
      </c>
      <c r="N263" s="9">
        <v>0</v>
      </c>
      <c r="O263" s="9">
        <v>0</v>
      </c>
      <c r="P263" s="61">
        <v>0</v>
      </c>
      <c r="Q263" s="9">
        <v>323544</v>
      </c>
      <c r="R263" s="9">
        <v>29480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40</v>
      </c>
      <c r="Z263" s="9">
        <v>29480</v>
      </c>
    </row>
    <row r="264" spans="1:26" ht="15" customHeight="1" outlineLevel="1" x14ac:dyDescent="0.25">
      <c r="A264" s="2" t="s">
        <v>180</v>
      </c>
      <c r="B264" s="2" t="s">
        <v>183</v>
      </c>
      <c r="C264" s="31" t="s">
        <v>214</v>
      </c>
      <c r="D264" s="31" t="s">
        <v>215</v>
      </c>
      <c r="E264" s="70">
        <v>39951</v>
      </c>
      <c r="F264" s="70">
        <v>40332</v>
      </c>
      <c r="G264" s="138">
        <v>45975</v>
      </c>
      <c r="H264" s="138">
        <v>45275</v>
      </c>
      <c r="I264" s="139"/>
      <c r="J264" s="31">
        <v>120090370</v>
      </c>
      <c r="K264" s="3" t="s">
        <v>227</v>
      </c>
      <c r="L264" s="10" t="s">
        <v>15</v>
      </c>
      <c r="M264" s="9">
        <v>2</v>
      </c>
      <c r="N264" s="9">
        <v>1</v>
      </c>
      <c r="O264" s="9">
        <v>1</v>
      </c>
      <c r="P264" s="61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</row>
    <row r="265" spans="1:26" ht="15" customHeight="1" outlineLevel="1" x14ac:dyDescent="0.25">
      <c r="A265" s="2" t="s">
        <v>180</v>
      </c>
      <c r="B265" s="2" t="s">
        <v>206</v>
      </c>
      <c r="C265" s="73">
        <v>755</v>
      </c>
      <c r="D265" s="73">
        <v>164</v>
      </c>
      <c r="E265" s="71">
        <v>40576</v>
      </c>
      <c r="F265" s="71">
        <v>41291</v>
      </c>
      <c r="G265" s="71">
        <v>46077</v>
      </c>
      <c r="H265" s="71">
        <v>43885</v>
      </c>
      <c r="I265" s="72"/>
      <c r="J265" s="73">
        <v>120110180</v>
      </c>
      <c r="K265" s="24" t="s">
        <v>301</v>
      </c>
      <c r="L265" s="10" t="s">
        <v>15</v>
      </c>
      <c r="M265" s="23">
        <v>4</v>
      </c>
      <c r="N265" s="23">
        <v>1</v>
      </c>
      <c r="O265" s="23">
        <v>1</v>
      </c>
      <c r="P265" s="67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v>0</v>
      </c>
      <c r="W265" s="23">
        <v>0</v>
      </c>
      <c r="X265" s="23">
        <v>0</v>
      </c>
      <c r="Y265" s="23">
        <v>0</v>
      </c>
      <c r="Z265" s="23">
        <v>0</v>
      </c>
    </row>
    <row r="266" spans="1:26" ht="15" customHeight="1" outlineLevel="1" x14ac:dyDescent="0.25">
      <c r="A266" s="2" t="s">
        <v>180</v>
      </c>
      <c r="B266" s="2" t="s">
        <v>292</v>
      </c>
      <c r="C266" s="31" t="s">
        <v>193</v>
      </c>
      <c r="D266" s="31" t="s">
        <v>194</v>
      </c>
      <c r="E266" s="71">
        <v>41032</v>
      </c>
      <c r="F266" s="71">
        <v>41305</v>
      </c>
      <c r="G266" s="71">
        <v>46082</v>
      </c>
      <c r="H266" s="71">
        <v>43922</v>
      </c>
      <c r="I266" s="72"/>
      <c r="J266" s="73">
        <v>120120270</v>
      </c>
      <c r="K266" s="24" t="s">
        <v>302</v>
      </c>
      <c r="L266" s="10" t="s">
        <v>15</v>
      </c>
      <c r="M266" s="23">
        <v>2</v>
      </c>
      <c r="N266" s="23">
        <v>1</v>
      </c>
      <c r="O266" s="23">
        <v>1</v>
      </c>
      <c r="P266" s="67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v>0</v>
      </c>
      <c r="W266" s="23">
        <v>0</v>
      </c>
      <c r="X266" s="23">
        <v>0</v>
      </c>
      <c r="Y266" s="23">
        <v>0</v>
      </c>
      <c r="Z266" s="23">
        <v>0</v>
      </c>
    </row>
    <row r="267" spans="1:26" ht="15" customHeight="1" outlineLevel="1" x14ac:dyDescent="0.25">
      <c r="A267" s="2" t="s">
        <v>180</v>
      </c>
      <c r="B267" s="2" t="s">
        <v>183</v>
      </c>
      <c r="C267" s="31" t="s">
        <v>214</v>
      </c>
      <c r="D267" s="31" t="s">
        <v>215</v>
      </c>
      <c r="E267" s="71">
        <v>41374</v>
      </c>
      <c r="F267" s="71">
        <v>41795</v>
      </c>
      <c r="G267" s="71">
        <v>45856</v>
      </c>
      <c r="H267" s="71">
        <v>45155</v>
      </c>
      <c r="I267" s="72"/>
      <c r="J267" s="73">
        <v>120130150</v>
      </c>
      <c r="K267" s="24" t="s">
        <v>330</v>
      </c>
      <c r="L267" s="10" t="s">
        <v>15</v>
      </c>
      <c r="M267" s="23">
        <v>3</v>
      </c>
      <c r="N267" s="23">
        <v>1</v>
      </c>
      <c r="O267" s="23">
        <v>1</v>
      </c>
      <c r="P267" s="67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0</v>
      </c>
      <c r="X267" s="23">
        <v>0</v>
      </c>
      <c r="Y267" s="23">
        <v>0</v>
      </c>
      <c r="Z267" s="23">
        <v>0</v>
      </c>
    </row>
    <row r="268" spans="1:26" s="35" customFormat="1" ht="15" customHeight="1" outlineLevel="1" x14ac:dyDescent="0.25">
      <c r="A268" s="2" t="s">
        <v>180</v>
      </c>
      <c r="B268" s="2" t="s">
        <v>292</v>
      </c>
      <c r="C268" s="31" t="s">
        <v>181</v>
      </c>
      <c r="D268" s="31" t="s">
        <v>182</v>
      </c>
      <c r="E268" s="71">
        <v>41751</v>
      </c>
      <c r="F268" s="71">
        <v>42075</v>
      </c>
      <c r="G268" s="103" t="s">
        <v>14</v>
      </c>
      <c r="H268" s="71">
        <v>45368</v>
      </c>
      <c r="I268" s="72">
        <v>24968</v>
      </c>
      <c r="J268" s="73">
        <v>120140190</v>
      </c>
      <c r="K268" s="3" t="s">
        <v>320</v>
      </c>
      <c r="L268" s="10" t="s">
        <v>15</v>
      </c>
      <c r="M268" s="9">
        <v>2</v>
      </c>
      <c r="N268" s="9">
        <v>1</v>
      </c>
      <c r="O268" s="9">
        <v>1</v>
      </c>
      <c r="P268" s="61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</row>
    <row r="269" spans="1:26" ht="15" customHeight="1" outlineLevel="1" x14ac:dyDescent="0.25">
      <c r="A269" s="2" t="s">
        <v>180</v>
      </c>
      <c r="B269" s="2" t="s">
        <v>183</v>
      </c>
      <c r="C269" s="31" t="s">
        <v>187</v>
      </c>
      <c r="D269" s="31" t="s">
        <v>188</v>
      </c>
      <c r="E269" s="70">
        <v>42422</v>
      </c>
      <c r="F269" s="71">
        <v>43258</v>
      </c>
      <c r="G269" s="86">
        <v>45839</v>
      </c>
      <c r="H269" s="86">
        <v>45139</v>
      </c>
      <c r="I269" s="87"/>
      <c r="J269" s="73">
        <v>120160180</v>
      </c>
      <c r="K269" s="3" t="s">
        <v>393</v>
      </c>
      <c r="L269" s="10" t="s">
        <v>15</v>
      </c>
      <c r="M269" s="23">
        <v>2</v>
      </c>
      <c r="N269" s="23">
        <v>2</v>
      </c>
      <c r="O269" s="23">
        <v>2</v>
      </c>
      <c r="P269" s="67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0</v>
      </c>
      <c r="X269" s="23">
        <v>0</v>
      </c>
      <c r="Y269" s="23">
        <v>0</v>
      </c>
      <c r="Z269" s="23">
        <v>0</v>
      </c>
    </row>
    <row r="270" spans="1:26" ht="15" customHeight="1" outlineLevel="1" x14ac:dyDescent="0.25">
      <c r="A270" s="2" t="s">
        <v>180</v>
      </c>
      <c r="B270" s="2" t="s">
        <v>183</v>
      </c>
      <c r="C270" s="73" t="s">
        <v>214</v>
      </c>
      <c r="D270" s="73" t="s">
        <v>215</v>
      </c>
      <c r="E270" s="71">
        <v>42628</v>
      </c>
      <c r="F270" s="71">
        <v>42796</v>
      </c>
      <c r="G270" s="71">
        <v>46137</v>
      </c>
      <c r="H270" s="71">
        <v>44676</v>
      </c>
      <c r="I270" s="72"/>
      <c r="J270" s="31">
        <v>120170010</v>
      </c>
      <c r="K270" s="3" t="s">
        <v>205</v>
      </c>
      <c r="L270" s="10" t="s">
        <v>15</v>
      </c>
      <c r="M270" s="9">
        <v>2</v>
      </c>
      <c r="N270" s="9">
        <v>1</v>
      </c>
      <c r="O270" s="9">
        <v>1</v>
      </c>
      <c r="P270" s="61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</row>
    <row r="271" spans="1:26" s="35" customFormat="1" ht="15" customHeight="1" outlineLevel="1" x14ac:dyDescent="0.25">
      <c r="A271" s="2" t="s">
        <v>180</v>
      </c>
      <c r="B271" s="2" t="s">
        <v>292</v>
      </c>
      <c r="C271" s="104" t="s">
        <v>355</v>
      </c>
      <c r="D271" s="104" t="s">
        <v>356</v>
      </c>
      <c r="E271" s="71">
        <v>42746</v>
      </c>
      <c r="F271" s="71">
        <v>43160</v>
      </c>
      <c r="G271" s="71">
        <v>46859</v>
      </c>
      <c r="H271" s="71">
        <v>46128</v>
      </c>
      <c r="I271" s="72"/>
      <c r="J271" s="73">
        <v>120170130</v>
      </c>
      <c r="K271" s="3" t="s">
        <v>374</v>
      </c>
      <c r="L271" s="10" t="s">
        <v>15</v>
      </c>
      <c r="M271" s="9">
        <v>187</v>
      </c>
      <c r="N271" s="9">
        <v>3</v>
      </c>
      <c r="O271" s="9">
        <v>3</v>
      </c>
      <c r="P271" s="61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</row>
    <row r="272" spans="1:26" ht="15" customHeight="1" outlineLevel="1" x14ac:dyDescent="0.25">
      <c r="A272" s="2" t="s">
        <v>180</v>
      </c>
      <c r="B272" s="2" t="s">
        <v>292</v>
      </c>
      <c r="C272" s="104" t="s">
        <v>355</v>
      </c>
      <c r="D272" s="104" t="s">
        <v>356</v>
      </c>
      <c r="E272" s="70">
        <v>42767</v>
      </c>
      <c r="F272" s="71">
        <v>43447</v>
      </c>
      <c r="G272" s="86">
        <v>46075</v>
      </c>
      <c r="H272" s="86">
        <v>44614</v>
      </c>
      <c r="I272" s="87"/>
      <c r="J272" s="73">
        <v>120170160</v>
      </c>
      <c r="K272" s="24" t="s">
        <v>398</v>
      </c>
      <c r="L272" s="10" t="s">
        <v>15</v>
      </c>
      <c r="M272" s="9">
        <v>8</v>
      </c>
      <c r="N272" s="9">
        <v>1</v>
      </c>
      <c r="O272" s="9">
        <v>1</v>
      </c>
      <c r="P272" s="61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</row>
    <row r="273" spans="1:26" ht="15" customHeight="1" outlineLevel="1" x14ac:dyDescent="0.25">
      <c r="A273" s="2" t="s">
        <v>180</v>
      </c>
      <c r="B273" s="2" t="s">
        <v>183</v>
      </c>
      <c r="C273" s="31" t="s">
        <v>400</v>
      </c>
      <c r="D273" s="31" t="s">
        <v>401</v>
      </c>
      <c r="E273" s="70">
        <v>42999</v>
      </c>
      <c r="F273" s="71">
        <v>43503</v>
      </c>
      <c r="G273" s="86">
        <v>46102</v>
      </c>
      <c r="H273" s="86">
        <v>45530</v>
      </c>
      <c r="I273" s="87"/>
      <c r="J273" s="73">
        <v>120170290</v>
      </c>
      <c r="K273" s="24" t="s">
        <v>399</v>
      </c>
      <c r="L273" s="10" t="s">
        <v>15</v>
      </c>
      <c r="M273" s="9">
        <v>3</v>
      </c>
      <c r="N273" s="9">
        <v>1</v>
      </c>
      <c r="O273" s="9">
        <v>1</v>
      </c>
      <c r="P273" s="67">
        <v>0</v>
      </c>
      <c r="Q273" s="23">
        <v>0</v>
      </c>
      <c r="R273" s="23">
        <v>0</v>
      </c>
      <c r="S273" s="23">
        <v>0</v>
      </c>
      <c r="T273" s="23">
        <v>0</v>
      </c>
      <c r="U273" s="23">
        <v>0</v>
      </c>
      <c r="V273" s="23">
        <v>0</v>
      </c>
      <c r="W273" s="23">
        <v>0</v>
      </c>
      <c r="X273" s="23">
        <v>0</v>
      </c>
      <c r="Y273" s="23">
        <v>0</v>
      </c>
      <c r="Z273" s="23">
        <v>0</v>
      </c>
    </row>
    <row r="274" spans="1:26" ht="15" customHeight="1" outlineLevel="1" x14ac:dyDescent="0.25">
      <c r="A274" s="2" t="s">
        <v>180</v>
      </c>
      <c r="B274" s="2" t="s">
        <v>292</v>
      </c>
      <c r="C274" s="104" t="s">
        <v>355</v>
      </c>
      <c r="D274" s="104" t="s">
        <v>356</v>
      </c>
      <c r="E274" s="70">
        <v>43452</v>
      </c>
      <c r="F274" s="71">
        <v>43636</v>
      </c>
      <c r="G274" s="86">
        <v>46199</v>
      </c>
      <c r="H274" s="86">
        <v>44769</v>
      </c>
      <c r="I274" s="87"/>
      <c r="J274" s="73">
        <v>120190120</v>
      </c>
      <c r="K274" s="3" t="s">
        <v>412</v>
      </c>
      <c r="L274" s="10" t="s">
        <v>15</v>
      </c>
      <c r="M274" s="9">
        <v>5</v>
      </c>
      <c r="N274" s="9">
        <v>1</v>
      </c>
      <c r="O274" s="9">
        <v>1</v>
      </c>
      <c r="P274" s="61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</row>
    <row r="275" spans="1:26" ht="15" customHeight="1" outlineLevel="1" x14ac:dyDescent="0.25">
      <c r="A275" s="2" t="s">
        <v>180</v>
      </c>
      <c r="B275" s="2" t="s">
        <v>206</v>
      </c>
      <c r="C275" s="31" t="s">
        <v>500</v>
      </c>
      <c r="D275" s="31" t="s">
        <v>501</v>
      </c>
      <c r="E275" s="70">
        <v>44237</v>
      </c>
      <c r="F275" s="71">
        <v>44469</v>
      </c>
      <c r="G275" s="86">
        <v>46341</v>
      </c>
      <c r="H275" s="86">
        <v>45641</v>
      </c>
      <c r="I275" s="87"/>
      <c r="J275" s="31">
        <v>120210090</v>
      </c>
      <c r="K275" s="3" t="s">
        <v>499</v>
      </c>
      <c r="L275" s="10" t="s">
        <v>29</v>
      </c>
      <c r="M275" s="9">
        <v>0</v>
      </c>
      <c r="N275" s="9">
        <v>0</v>
      </c>
      <c r="O275" s="9">
        <v>0</v>
      </c>
      <c r="P275" s="61">
        <v>0</v>
      </c>
      <c r="Q275" s="9">
        <v>18443</v>
      </c>
      <c r="R275" s="9">
        <v>5681</v>
      </c>
      <c r="S275" s="9">
        <v>0</v>
      </c>
      <c r="T275" s="9">
        <v>0</v>
      </c>
      <c r="U275" s="9">
        <v>14</v>
      </c>
      <c r="V275" s="9">
        <v>5681</v>
      </c>
      <c r="W275" s="9">
        <v>0</v>
      </c>
      <c r="X275" s="9">
        <v>0</v>
      </c>
      <c r="Y275" s="9">
        <v>0</v>
      </c>
      <c r="Z275" s="9">
        <v>0</v>
      </c>
    </row>
    <row r="276" spans="1:26" ht="15" customHeight="1" outlineLevel="1" x14ac:dyDescent="0.25">
      <c r="A276" s="2" t="s">
        <v>180</v>
      </c>
      <c r="B276" s="2" t="s">
        <v>183</v>
      </c>
      <c r="C276" s="31" t="s">
        <v>212</v>
      </c>
      <c r="D276" s="31" t="s">
        <v>213</v>
      </c>
      <c r="E276" s="70">
        <v>44235</v>
      </c>
      <c r="F276" s="71">
        <v>44581</v>
      </c>
      <c r="G276" s="86">
        <v>46445</v>
      </c>
      <c r="H276" s="86">
        <v>45715</v>
      </c>
      <c r="I276" s="87"/>
      <c r="J276" s="31">
        <v>120210160</v>
      </c>
      <c r="K276" s="3" t="s">
        <v>506</v>
      </c>
      <c r="L276" s="10" t="s">
        <v>15</v>
      </c>
      <c r="M276" s="9">
        <v>4</v>
      </c>
      <c r="N276" s="9">
        <v>3</v>
      </c>
      <c r="O276" s="9">
        <v>3</v>
      </c>
      <c r="P276" s="61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</row>
    <row r="277" spans="1:26" ht="15" customHeight="1" outlineLevel="1" x14ac:dyDescent="0.25">
      <c r="A277" s="2" t="s">
        <v>180</v>
      </c>
      <c r="B277" s="2" t="s">
        <v>183</v>
      </c>
      <c r="C277" s="73">
        <v>652</v>
      </c>
      <c r="D277" s="73">
        <v>146</v>
      </c>
      <c r="E277" s="70">
        <v>44274</v>
      </c>
      <c r="F277" s="71">
        <v>44399</v>
      </c>
      <c r="G277" s="86">
        <v>46232</v>
      </c>
      <c r="H277" s="86">
        <v>45533</v>
      </c>
      <c r="I277" s="87"/>
      <c r="J277" s="73">
        <v>120210190</v>
      </c>
      <c r="K277" s="3" t="s">
        <v>482</v>
      </c>
      <c r="L277" s="10" t="s">
        <v>29</v>
      </c>
      <c r="M277" s="9">
        <v>0</v>
      </c>
      <c r="N277" s="9">
        <v>0</v>
      </c>
      <c r="O277" s="9">
        <v>0</v>
      </c>
      <c r="P277" s="61">
        <v>0</v>
      </c>
      <c r="Q277" s="9">
        <v>152655</v>
      </c>
      <c r="R277" s="9">
        <v>152655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5</v>
      </c>
      <c r="Z277" s="9">
        <v>152655</v>
      </c>
    </row>
    <row r="278" spans="1:26" ht="15" customHeight="1" outlineLevel="1" x14ac:dyDescent="0.25">
      <c r="A278" s="2" t="s">
        <v>180</v>
      </c>
      <c r="B278" s="2" t="s">
        <v>292</v>
      </c>
      <c r="C278" s="31" t="s">
        <v>197</v>
      </c>
      <c r="D278" s="31" t="s">
        <v>198</v>
      </c>
      <c r="E278" s="70">
        <v>44424</v>
      </c>
      <c r="F278" s="71">
        <v>44595</v>
      </c>
      <c r="G278" s="86">
        <v>13607</v>
      </c>
      <c r="H278" s="86">
        <v>45738</v>
      </c>
      <c r="I278" s="87"/>
      <c r="J278" s="31">
        <v>120210250</v>
      </c>
      <c r="K278" s="3" t="s">
        <v>526</v>
      </c>
      <c r="L278" s="10" t="s">
        <v>15</v>
      </c>
      <c r="M278" s="9">
        <v>3</v>
      </c>
      <c r="N278" s="9">
        <v>2</v>
      </c>
      <c r="O278" s="9">
        <v>2</v>
      </c>
      <c r="P278" s="61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</row>
    <row r="279" spans="1:26" ht="15" customHeight="1" outlineLevel="1" x14ac:dyDescent="0.25">
      <c r="A279" s="2" t="s">
        <v>180</v>
      </c>
      <c r="B279" s="2" t="s">
        <v>292</v>
      </c>
      <c r="C279" s="73">
        <v>767</v>
      </c>
      <c r="D279" s="73">
        <v>159</v>
      </c>
      <c r="E279" s="70">
        <v>45076</v>
      </c>
      <c r="F279" s="71">
        <v>45337</v>
      </c>
      <c r="G279" s="86">
        <v>47220</v>
      </c>
      <c r="H279" s="86">
        <v>46489</v>
      </c>
      <c r="I279" s="86"/>
      <c r="J279" s="73">
        <v>120220120</v>
      </c>
      <c r="K279" s="24" t="s">
        <v>683</v>
      </c>
      <c r="L279" s="10" t="s">
        <v>15</v>
      </c>
      <c r="M279" s="9">
        <v>7</v>
      </c>
      <c r="N279" s="9">
        <v>7</v>
      </c>
      <c r="O279" s="9">
        <v>7</v>
      </c>
      <c r="P279" s="61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</row>
    <row r="280" spans="1:26" ht="15" customHeight="1" outlineLevel="1" x14ac:dyDescent="0.25">
      <c r="A280" s="2" t="s">
        <v>180</v>
      </c>
      <c r="B280" s="2" t="s">
        <v>292</v>
      </c>
      <c r="C280" s="104" t="s">
        <v>181</v>
      </c>
      <c r="D280" s="104" t="s">
        <v>182</v>
      </c>
      <c r="E280" s="70">
        <v>45228</v>
      </c>
      <c r="F280" s="71">
        <v>45190</v>
      </c>
      <c r="G280" s="86">
        <v>47062</v>
      </c>
      <c r="H280" s="86">
        <v>46331</v>
      </c>
      <c r="I280" s="87"/>
      <c r="J280" s="73">
        <v>120230050</v>
      </c>
      <c r="K280" s="3" t="s">
        <v>662</v>
      </c>
      <c r="L280" s="10" t="s">
        <v>15</v>
      </c>
      <c r="M280" s="23">
        <v>4</v>
      </c>
      <c r="N280" s="23">
        <v>3</v>
      </c>
      <c r="O280" s="23">
        <v>3</v>
      </c>
      <c r="P280" s="67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v>0</v>
      </c>
      <c r="V280" s="23">
        <v>0</v>
      </c>
      <c r="W280" s="23">
        <v>0</v>
      </c>
      <c r="X280" s="23">
        <v>0</v>
      </c>
      <c r="Y280" s="23">
        <v>0</v>
      </c>
      <c r="Z280" s="23">
        <v>0</v>
      </c>
    </row>
    <row r="281" spans="1:26" ht="15" customHeight="1" outlineLevel="1" x14ac:dyDescent="0.25">
      <c r="A281" s="2" t="s">
        <v>180</v>
      </c>
      <c r="B281" s="2" t="s">
        <v>183</v>
      </c>
      <c r="C281" s="31" t="s">
        <v>210</v>
      </c>
      <c r="D281" s="31" t="s">
        <v>211</v>
      </c>
      <c r="E281" s="70">
        <v>44951</v>
      </c>
      <c r="F281" s="71">
        <v>45057</v>
      </c>
      <c r="G281" s="86">
        <v>11500</v>
      </c>
      <c r="H281" s="86">
        <v>46199</v>
      </c>
      <c r="I281" s="87"/>
      <c r="J281" s="73">
        <v>120230070</v>
      </c>
      <c r="K281" s="3" t="s">
        <v>632</v>
      </c>
      <c r="L281" s="10" t="s">
        <v>33</v>
      </c>
      <c r="M281" s="9">
        <v>63</v>
      </c>
      <c r="N281" s="9">
        <v>62</v>
      </c>
      <c r="O281" s="9">
        <v>43</v>
      </c>
      <c r="P281" s="61">
        <v>19</v>
      </c>
      <c r="Q281" s="9">
        <v>88423</v>
      </c>
      <c r="R281" s="9">
        <v>88422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5</v>
      </c>
      <c r="Z281" s="9">
        <v>88422</v>
      </c>
    </row>
    <row r="282" spans="1:26" ht="15" customHeight="1" outlineLevel="1" x14ac:dyDescent="0.25">
      <c r="A282" s="2" t="s">
        <v>180</v>
      </c>
      <c r="B282" s="2" t="s">
        <v>292</v>
      </c>
      <c r="C282" s="31" t="s">
        <v>197</v>
      </c>
      <c r="D282" s="31" t="s">
        <v>198</v>
      </c>
      <c r="E282" s="70">
        <v>44343</v>
      </c>
      <c r="F282" s="71">
        <v>44441</v>
      </c>
      <c r="G282" s="86">
        <v>46241</v>
      </c>
      <c r="H282" s="86">
        <v>45572</v>
      </c>
      <c r="I282" s="87"/>
      <c r="J282" s="73">
        <v>620210150</v>
      </c>
      <c r="K282" s="3" t="s">
        <v>498</v>
      </c>
      <c r="L282" s="10" t="s">
        <v>15</v>
      </c>
      <c r="M282" s="9">
        <v>2</v>
      </c>
      <c r="N282" s="9">
        <v>2</v>
      </c>
      <c r="O282" s="9">
        <v>2</v>
      </c>
      <c r="P282" s="61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</row>
    <row r="283" spans="1:26" ht="15" customHeight="1" outlineLevel="1" x14ac:dyDescent="0.25">
      <c r="A283" s="2" t="s">
        <v>180</v>
      </c>
      <c r="B283" s="2" t="s">
        <v>183</v>
      </c>
      <c r="C283" s="31" t="s">
        <v>400</v>
      </c>
      <c r="D283" s="31" t="s">
        <v>401</v>
      </c>
      <c r="E283" s="70">
        <v>44587</v>
      </c>
      <c r="F283" s="71">
        <v>44728</v>
      </c>
      <c r="G283" s="86">
        <v>46617</v>
      </c>
      <c r="H283" s="86">
        <v>45887</v>
      </c>
      <c r="I283" s="87"/>
      <c r="J283" s="73">
        <v>620220030</v>
      </c>
      <c r="K283" s="24" t="s">
        <v>531</v>
      </c>
      <c r="L283" s="10" t="s">
        <v>15</v>
      </c>
      <c r="M283" s="23">
        <v>2</v>
      </c>
      <c r="N283" s="23">
        <v>1</v>
      </c>
      <c r="O283" s="23">
        <v>1</v>
      </c>
      <c r="P283" s="67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</v>
      </c>
      <c r="V283" s="23">
        <v>0</v>
      </c>
      <c r="W283" s="23">
        <v>0</v>
      </c>
      <c r="X283" s="23">
        <v>0</v>
      </c>
      <c r="Y283" s="23">
        <v>0</v>
      </c>
      <c r="Z283" s="23">
        <v>0</v>
      </c>
    </row>
    <row r="284" spans="1:26" ht="15" customHeight="1" outlineLevel="1" x14ac:dyDescent="0.25">
      <c r="A284" s="2" t="s">
        <v>180</v>
      </c>
      <c r="B284" s="2" t="s">
        <v>183</v>
      </c>
      <c r="C284" s="31" t="s">
        <v>214</v>
      </c>
      <c r="D284" s="31" t="s">
        <v>215</v>
      </c>
      <c r="E284" s="70">
        <v>44872</v>
      </c>
      <c r="F284" s="71">
        <v>45001</v>
      </c>
      <c r="G284" s="86">
        <v>46884</v>
      </c>
      <c r="H284" s="86">
        <v>46153</v>
      </c>
      <c r="I284" s="87"/>
      <c r="J284" s="73">
        <v>620230030</v>
      </c>
      <c r="K284" s="3" t="s">
        <v>583</v>
      </c>
      <c r="L284" s="10" t="s">
        <v>15</v>
      </c>
      <c r="M284" s="9">
        <v>3</v>
      </c>
      <c r="N284" s="9">
        <v>2</v>
      </c>
      <c r="O284" s="9">
        <v>2</v>
      </c>
      <c r="P284" s="61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</row>
    <row r="285" spans="1:26" ht="15" customHeight="1" outlineLevel="1" x14ac:dyDescent="0.25">
      <c r="A285" s="2" t="s">
        <v>180</v>
      </c>
      <c r="B285" s="2" t="s">
        <v>183</v>
      </c>
      <c r="C285" s="31" t="s">
        <v>212</v>
      </c>
      <c r="D285" s="31" t="s">
        <v>213</v>
      </c>
      <c r="E285" s="70">
        <v>45299</v>
      </c>
      <c r="F285" s="71">
        <v>45134</v>
      </c>
      <c r="G285" s="86">
        <v>47047</v>
      </c>
      <c r="H285" s="86">
        <v>46316</v>
      </c>
      <c r="I285" s="87"/>
      <c r="J285" s="73">
        <v>620230040</v>
      </c>
      <c r="K285" s="24" t="s">
        <v>661</v>
      </c>
      <c r="L285" s="10" t="s">
        <v>15</v>
      </c>
      <c r="M285" s="9">
        <v>2</v>
      </c>
      <c r="N285" s="9">
        <v>2</v>
      </c>
      <c r="O285" s="9">
        <v>2</v>
      </c>
      <c r="P285" s="61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</row>
    <row r="286" spans="1:26" ht="15" customHeight="1" outlineLevel="1" x14ac:dyDescent="0.25">
      <c r="A286" s="2" t="s">
        <v>180</v>
      </c>
      <c r="B286" s="2" t="s">
        <v>206</v>
      </c>
      <c r="C286" s="73">
        <v>755</v>
      </c>
      <c r="D286" s="73">
        <v>164</v>
      </c>
      <c r="E286" s="70">
        <v>45503</v>
      </c>
      <c r="F286" s="71">
        <v>45470</v>
      </c>
      <c r="G286" s="86">
        <v>47356</v>
      </c>
      <c r="H286" s="86">
        <v>46625</v>
      </c>
      <c r="I286" s="87"/>
      <c r="J286" s="73">
        <v>620230100</v>
      </c>
      <c r="K286" s="24" t="s">
        <v>716</v>
      </c>
      <c r="L286" s="10" t="s">
        <v>15</v>
      </c>
      <c r="M286" s="23">
        <v>2</v>
      </c>
      <c r="N286" s="23">
        <v>2</v>
      </c>
      <c r="O286" s="23">
        <v>2</v>
      </c>
      <c r="P286" s="67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  <c r="V286" s="23">
        <v>0</v>
      </c>
      <c r="W286" s="23">
        <v>0</v>
      </c>
      <c r="X286" s="23">
        <v>0</v>
      </c>
      <c r="Y286" s="23">
        <v>0</v>
      </c>
      <c r="Z286" s="23">
        <v>0</v>
      </c>
    </row>
    <row r="287" spans="1:26" ht="15" customHeight="1" outlineLevel="1" x14ac:dyDescent="0.25">
      <c r="A287" s="2" t="s">
        <v>180</v>
      </c>
      <c r="B287" s="2" t="s">
        <v>183</v>
      </c>
      <c r="C287" s="31" t="s">
        <v>689</v>
      </c>
      <c r="D287" s="31" t="s">
        <v>690</v>
      </c>
      <c r="E287" s="70">
        <v>45414</v>
      </c>
      <c r="F287" s="71">
        <v>45351</v>
      </c>
      <c r="G287" s="86">
        <v>47261</v>
      </c>
      <c r="H287" s="86">
        <v>46530</v>
      </c>
      <c r="I287" s="86"/>
      <c r="J287" s="73">
        <v>620230150</v>
      </c>
      <c r="K287" s="24" t="s">
        <v>688</v>
      </c>
      <c r="L287" s="10" t="s">
        <v>15</v>
      </c>
      <c r="M287" s="9">
        <v>3</v>
      </c>
      <c r="N287" s="9">
        <v>3</v>
      </c>
      <c r="O287" s="9">
        <v>3</v>
      </c>
      <c r="P287" s="61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</row>
    <row r="288" spans="1:26" ht="15" customHeight="1" outlineLevel="1" x14ac:dyDescent="0.25">
      <c r="A288" s="2" t="s">
        <v>180</v>
      </c>
      <c r="B288" s="2" t="s">
        <v>292</v>
      </c>
      <c r="C288" s="31" t="s">
        <v>197</v>
      </c>
      <c r="D288" s="31" t="s">
        <v>198</v>
      </c>
      <c r="E288" s="70">
        <v>45685</v>
      </c>
      <c r="F288" s="71">
        <v>45645</v>
      </c>
      <c r="G288" s="86">
        <v>11006</v>
      </c>
      <c r="H288" s="86">
        <v>46800</v>
      </c>
      <c r="I288" s="86"/>
      <c r="J288" s="73">
        <v>620240010</v>
      </c>
      <c r="K288" s="3" t="s">
        <v>734</v>
      </c>
      <c r="L288" s="10" t="s">
        <v>15</v>
      </c>
      <c r="M288" s="9">
        <v>1</v>
      </c>
      <c r="N288" s="9">
        <v>1</v>
      </c>
      <c r="O288" s="9">
        <v>1</v>
      </c>
      <c r="P288" s="61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</row>
    <row r="289" spans="1:27" ht="15" customHeight="1" outlineLevel="1" x14ac:dyDescent="0.25">
      <c r="A289" s="2" t="s">
        <v>180</v>
      </c>
      <c r="B289" s="2" t="s">
        <v>292</v>
      </c>
      <c r="C289" s="104" t="s">
        <v>219</v>
      </c>
      <c r="D289" s="104" t="s">
        <v>220</v>
      </c>
      <c r="E289" s="70">
        <v>45475</v>
      </c>
      <c r="F289" s="71">
        <v>45435</v>
      </c>
      <c r="G289" s="86">
        <v>47317</v>
      </c>
      <c r="H289" s="86">
        <v>46586</v>
      </c>
      <c r="I289" s="86"/>
      <c r="J289" s="73">
        <v>620240040</v>
      </c>
      <c r="K289" s="24" t="s">
        <v>713</v>
      </c>
      <c r="L289" s="10" t="s">
        <v>15</v>
      </c>
      <c r="M289" s="23">
        <v>3</v>
      </c>
      <c r="N289" s="23">
        <v>2</v>
      </c>
      <c r="O289" s="23">
        <v>2</v>
      </c>
      <c r="P289" s="67">
        <v>0</v>
      </c>
      <c r="Q289" s="23">
        <v>0</v>
      </c>
      <c r="R289" s="23">
        <v>0</v>
      </c>
      <c r="S289" s="23">
        <v>0</v>
      </c>
      <c r="T289" s="23">
        <v>0</v>
      </c>
      <c r="U289" s="23">
        <v>0</v>
      </c>
      <c r="V289" s="23">
        <v>0</v>
      </c>
      <c r="W289" s="23">
        <v>0</v>
      </c>
      <c r="X289" s="23">
        <v>0</v>
      </c>
      <c r="Y289" s="23">
        <v>0</v>
      </c>
      <c r="Z289" s="23">
        <v>0</v>
      </c>
    </row>
    <row r="290" spans="1:27" ht="15" customHeight="1" outlineLevel="1" x14ac:dyDescent="0.25">
      <c r="A290" s="2" t="s">
        <v>180</v>
      </c>
      <c r="B290" s="2" t="s">
        <v>292</v>
      </c>
      <c r="C290" s="31" t="s">
        <v>190</v>
      </c>
      <c r="D290" s="31" t="s">
        <v>191</v>
      </c>
      <c r="E290" s="70">
        <v>44638</v>
      </c>
      <c r="F290" s="71">
        <v>44910</v>
      </c>
      <c r="G290" s="86">
        <v>46758</v>
      </c>
      <c r="H290" s="86" t="s">
        <v>14</v>
      </c>
      <c r="I290" s="87"/>
      <c r="J290" s="73">
        <v>820220210</v>
      </c>
      <c r="K290" s="24" t="s">
        <v>557</v>
      </c>
      <c r="L290" s="10" t="s">
        <v>29</v>
      </c>
      <c r="M290" s="9">
        <v>0</v>
      </c>
      <c r="N290" s="9">
        <v>0</v>
      </c>
      <c r="O290" s="9">
        <v>0</v>
      </c>
      <c r="P290" s="67">
        <v>0</v>
      </c>
      <c r="Q290" s="23">
        <v>1</v>
      </c>
      <c r="R290" s="23">
        <v>1</v>
      </c>
      <c r="S290" s="23">
        <v>0</v>
      </c>
      <c r="T290" s="23">
        <v>0</v>
      </c>
      <c r="U290" s="23">
        <v>0</v>
      </c>
      <c r="V290" s="23">
        <v>0</v>
      </c>
      <c r="W290" s="23">
        <v>0</v>
      </c>
      <c r="X290" s="23">
        <v>0</v>
      </c>
      <c r="Y290" s="23">
        <v>0</v>
      </c>
      <c r="Z290" s="23">
        <v>1</v>
      </c>
    </row>
    <row r="291" spans="1:27" s="16" customFormat="1" ht="12.75" outlineLevel="1" x14ac:dyDescent="0.2">
      <c r="A291" s="3" t="s">
        <v>180</v>
      </c>
      <c r="B291" s="33" t="s">
        <v>183</v>
      </c>
      <c r="C291" s="31" t="s">
        <v>187</v>
      </c>
      <c r="D291" s="31" t="s">
        <v>188</v>
      </c>
      <c r="E291" s="70">
        <v>45411</v>
      </c>
      <c r="F291" s="71">
        <v>45743</v>
      </c>
      <c r="G291" s="86">
        <v>11108</v>
      </c>
      <c r="H291" s="86">
        <v>46903</v>
      </c>
      <c r="I291" s="86"/>
      <c r="J291" s="104">
        <v>120240150</v>
      </c>
      <c r="K291" s="24" t="s">
        <v>775</v>
      </c>
      <c r="L291" s="10" t="s">
        <v>15</v>
      </c>
      <c r="M291" s="23">
        <v>4</v>
      </c>
      <c r="N291" s="23">
        <v>4</v>
      </c>
      <c r="O291" s="23">
        <v>4</v>
      </c>
      <c r="P291" s="67">
        <v>0</v>
      </c>
      <c r="Q291" s="23">
        <v>0</v>
      </c>
      <c r="R291" s="23">
        <v>0</v>
      </c>
      <c r="S291" s="23">
        <v>0</v>
      </c>
      <c r="T291" s="23">
        <v>0</v>
      </c>
      <c r="U291" s="23">
        <v>0</v>
      </c>
      <c r="V291" s="23">
        <v>0</v>
      </c>
      <c r="W291" s="23">
        <v>0</v>
      </c>
      <c r="X291" s="23">
        <v>0</v>
      </c>
      <c r="Y291" s="23">
        <v>0</v>
      </c>
      <c r="Z291" s="23">
        <v>0</v>
      </c>
    </row>
    <row r="292" spans="1:27" s="16" customFormat="1" ht="12.75" outlineLevel="1" x14ac:dyDescent="0.2">
      <c r="A292" s="3" t="s">
        <v>180</v>
      </c>
      <c r="B292" s="33" t="s">
        <v>292</v>
      </c>
      <c r="C292" s="31" t="s">
        <v>195</v>
      </c>
      <c r="D292" s="31" t="s">
        <v>196</v>
      </c>
      <c r="E292" s="70">
        <v>45267</v>
      </c>
      <c r="F292" s="71">
        <v>45736</v>
      </c>
      <c r="G292" s="86">
        <v>11100</v>
      </c>
      <c r="H292" s="86">
        <v>46895</v>
      </c>
      <c r="I292" s="86"/>
      <c r="J292" s="104">
        <v>620240110</v>
      </c>
      <c r="K292" s="24" t="s">
        <v>776</v>
      </c>
      <c r="L292" s="10" t="s">
        <v>33</v>
      </c>
      <c r="M292" s="23">
        <v>1</v>
      </c>
      <c r="N292" s="23">
        <v>1</v>
      </c>
      <c r="O292" s="23">
        <v>1</v>
      </c>
      <c r="P292" s="67">
        <v>0</v>
      </c>
      <c r="Q292" s="23">
        <v>4600</v>
      </c>
      <c r="R292" s="23">
        <v>4600</v>
      </c>
      <c r="S292" s="23">
        <v>0</v>
      </c>
      <c r="T292" s="23">
        <v>0</v>
      </c>
      <c r="U292" s="23">
        <v>0</v>
      </c>
      <c r="V292" s="23">
        <v>0</v>
      </c>
      <c r="W292" s="23">
        <v>0</v>
      </c>
      <c r="X292" s="9">
        <v>0</v>
      </c>
      <c r="Y292" s="23">
        <v>5</v>
      </c>
      <c r="Z292" s="23">
        <v>4600</v>
      </c>
    </row>
    <row r="293" spans="1:27" ht="15" customHeight="1" x14ac:dyDescent="0.25">
      <c r="A293" s="7"/>
      <c r="B293" s="7"/>
      <c r="C293" s="31"/>
      <c r="D293" s="31"/>
      <c r="E293" s="70"/>
      <c r="F293" s="35"/>
      <c r="G293" s="27"/>
      <c r="H293" s="27"/>
      <c r="I293" s="27"/>
      <c r="J293" s="34"/>
      <c r="K293" s="11" t="s">
        <v>180</v>
      </c>
      <c r="L293" s="13">
        <f>COUNTA(L248:L292)</f>
        <v>45</v>
      </c>
      <c r="M293" s="12">
        <f>SUM(M248:M292)</f>
        <v>1271</v>
      </c>
      <c r="N293" s="12">
        <f t="shared" ref="N293:Z293" si="29">SUM(N248:N292)</f>
        <v>442</v>
      </c>
      <c r="O293" s="12">
        <f t="shared" si="29"/>
        <v>116</v>
      </c>
      <c r="P293" s="62">
        <f t="shared" si="29"/>
        <v>326</v>
      </c>
      <c r="Q293" s="12">
        <f t="shared" si="29"/>
        <v>1337666</v>
      </c>
      <c r="R293" s="12">
        <f t="shared" si="29"/>
        <v>421839</v>
      </c>
      <c r="S293" s="12">
        <f t="shared" si="29"/>
        <v>24</v>
      </c>
      <c r="T293" s="12">
        <f t="shared" si="29"/>
        <v>6000</v>
      </c>
      <c r="U293" s="12">
        <f t="shared" si="29"/>
        <v>351</v>
      </c>
      <c r="V293" s="12">
        <f t="shared" si="29"/>
        <v>140681</v>
      </c>
      <c r="W293" s="12">
        <f t="shared" si="29"/>
        <v>0</v>
      </c>
      <c r="X293" s="12">
        <f t="shared" si="29"/>
        <v>0</v>
      </c>
      <c r="Y293" s="12">
        <f t="shared" si="29"/>
        <v>55</v>
      </c>
      <c r="Z293" s="12">
        <f t="shared" si="29"/>
        <v>275158</v>
      </c>
    </row>
    <row r="294" spans="1:27" ht="15" customHeight="1" x14ac:dyDescent="0.25">
      <c r="A294" s="7"/>
      <c r="B294" s="7"/>
      <c r="C294" s="31"/>
      <c r="D294" s="31"/>
      <c r="E294" s="70"/>
      <c r="F294" s="35"/>
      <c r="G294" s="27"/>
      <c r="H294" s="27"/>
      <c r="I294" s="27"/>
      <c r="J294" s="34"/>
      <c r="K294" s="11"/>
      <c r="L294" s="13"/>
      <c r="M294" s="12"/>
      <c r="N294" s="12"/>
      <c r="O294" s="12"/>
      <c r="P294" s="6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7" ht="15" customHeight="1" outlineLevel="1" x14ac:dyDescent="0.25">
      <c r="A295" s="7"/>
      <c r="B295" s="7"/>
      <c r="C295" s="31"/>
      <c r="D295" s="31"/>
      <c r="E295" s="70"/>
      <c r="F295" s="35"/>
      <c r="G295" s="27"/>
      <c r="H295" s="27"/>
      <c r="I295" s="27"/>
      <c r="J295" s="69" t="s">
        <v>11</v>
      </c>
      <c r="K295" s="8" t="s">
        <v>12</v>
      </c>
      <c r="L295" s="13"/>
      <c r="M295" s="12"/>
      <c r="N295" s="12"/>
      <c r="O295" s="12"/>
      <c r="P295" s="6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7" ht="15" customHeight="1" outlineLevel="1" x14ac:dyDescent="0.25">
      <c r="A296" s="2" t="s">
        <v>157</v>
      </c>
      <c r="B296" s="2" t="s">
        <v>158</v>
      </c>
      <c r="C296" s="31" t="s">
        <v>159</v>
      </c>
      <c r="D296" s="31" t="s">
        <v>160</v>
      </c>
      <c r="E296" s="70">
        <v>32826</v>
      </c>
      <c r="F296" s="71">
        <v>39835</v>
      </c>
      <c r="G296" s="105">
        <v>46102</v>
      </c>
      <c r="H296" s="105">
        <v>45402</v>
      </c>
      <c r="I296" s="106"/>
      <c r="J296" s="31" t="s">
        <v>597</v>
      </c>
      <c r="K296" s="3" t="s">
        <v>161</v>
      </c>
      <c r="L296" s="10" t="s">
        <v>33</v>
      </c>
      <c r="M296" s="9">
        <v>72</v>
      </c>
      <c r="N296" s="9">
        <v>72</v>
      </c>
      <c r="O296" s="9">
        <v>0</v>
      </c>
      <c r="P296" s="61">
        <v>72</v>
      </c>
      <c r="Q296" s="9">
        <v>44470</v>
      </c>
      <c r="R296" s="9">
        <v>2854</v>
      </c>
      <c r="S296" s="9">
        <v>0</v>
      </c>
      <c r="T296" s="9">
        <v>0</v>
      </c>
      <c r="U296" s="9">
        <v>7</v>
      </c>
      <c r="V296" s="9">
        <v>2854</v>
      </c>
      <c r="W296" s="9">
        <v>0</v>
      </c>
      <c r="X296" s="9">
        <v>0</v>
      </c>
      <c r="Y296" s="9">
        <v>0</v>
      </c>
      <c r="Z296" s="9">
        <v>0</v>
      </c>
      <c r="AA296" s="12"/>
    </row>
    <row r="297" spans="1:27" ht="15" customHeight="1" outlineLevel="1" x14ac:dyDescent="0.25">
      <c r="A297" s="2" t="s">
        <v>157</v>
      </c>
      <c r="B297" s="2" t="s">
        <v>158</v>
      </c>
      <c r="C297" s="31" t="s">
        <v>162</v>
      </c>
      <c r="D297" s="31" t="s">
        <v>163</v>
      </c>
      <c r="E297" s="70">
        <v>35923</v>
      </c>
      <c r="F297" s="71">
        <v>40591</v>
      </c>
      <c r="G297" s="105">
        <v>46111</v>
      </c>
      <c r="H297" s="105">
        <v>46829</v>
      </c>
      <c r="I297" s="106"/>
      <c r="J297" s="31" t="s">
        <v>598</v>
      </c>
      <c r="K297" s="3" t="s">
        <v>165</v>
      </c>
      <c r="L297" s="10" t="s">
        <v>33</v>
      </c>
      <c r="M297" s="9">
        <v>1250</v>
      </c>
      <c r="N297" s="9">
        <v>844</v>
      </c>
      <c r="O297" s="9">
        <v>0</v>
      </c>
      <c r="P297" s="61">
        <v>844</v>
      </c>
      <c r="Q297" s="9">
        <v>1079900</v>
      </c>
      <c r="R297" s="9">
        <v>1079899</v>
      </c>
      <c r="S297" s="9">
        <v>2200</v>
      </c>
      <c r="T297" s="9">
        <v>549900</v>
      </c>
      <c r="U297" s="9">
        <v>1105</v>
      </c>
      <c r="V297" s="9">
        <v>500000</v>
      </c>
      <c r="W297" s="9">
        <v>0</v>
      </c>
      <c r="X297" s="9">
        <v>0</v>
      </c>
      <c r="Y297" s="9">
        <v>0</v>
      </c>
      <c r="Z297" s="9">
        <v>29999</v>
      </c>
    </row>
    <row r="298" spans="1:27" ht="15" customHeight="1" outlineLevel="1" x14ac:dyDescent="0.25">
      <c r="A298" s="2" t="s">
        <v>157</v>
      </c>
      <c r="B298" s="2" t="s">
        <v>158</v>
      </c>
      <c r="C298" s="31" t="s">
        <v>162</v>
      </c>
      <c r="D298" s="31" t="s">
        <v>163</v>
      </c>
      <c r="E298" s="70">
        <v>35926</v>
      </c>
      <c r="F298" s="71">
        <v>41837</v>
      </c>
      <c r="G298" s="105">
        <v>45866</v>
      </c>
      <c r="H298" s="105">
        <v>45166</v>
      </c>
      <c r="I298" s="106"/>
      <c r="J298" s="31" t="s">
        <v>599</v>
      </c>
      <c r="K298" s="3" t="s">
        <v>164</v>
      </c>
      <c r="L298" s="10" t="s">
        <v>33</v>
      </c>
      <c r="M298" s="9">
        <v>168</v>
      </c>
      <c r="N298" s="9">
        <v>0</v>
      </c>
      <c r="O298" s="9">
        <v>0</v>
      </c>
      <c r="P298" s="61">
        <v>0</v>
      </c>
      <c r="Q298" s="9">
        <v>1572983</v>
      </c>
      <c r="R298" s="9">
        <v>13711</v>
      </c>
      <c r="S298" s="9">
        <v>89</v>
      </c>
      <c r="T298" s="9">
        <v>13711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</row>
    <row r="299" spans="1:27" ht="15" customHeight="1" outlineLevel="1" x14ac:dyDescent="0.25">
      <c r="A299" s="2" t="s">
        <v>157</v>
      </c>
      <c r="B299" s="2" t="s">
        <v>158</v>
      </c>
      <c r="C299" s="31" t="s">
        <v>159</v>
      </c>
      <c r="D299" s="31" t="s">
        <v>160</v>
      </c>
      <c r="E299" s="70">
        <v>44447</v>
      </c>
      <c r="F299" s="71">
        <v>44616</v>
      </c>
      <c r="G299" s="105" t="s">
        <v>14</v>
      </c>
      <c r="H299" s="140" t="s">
        <v>14</v>
      </c>
      <c r="I299" s="27"/>
      <c r="J299" s="31" t="s">
        <v>762</v>
      </c>
      <c r="K299" s="3" t="s">
        <v>447</v>
      </c>
      <c r="L299" s="10" t="s">
        <v>33</v>
      </c>
      <c r="M299" s="9">
        <v>717</v>
      </c>
      <c r="N299" s="9">
        <v>717</v>
      </c>
      <c r="O299" s="9">
        <v>0</v>
      </c>
      <c r="P299" s="61">
        <v>717</v>
      </c>
      <c r="Q299" s="9">
        <v>2063302</v>
      </c>
      <c r="R299" s="9">
        <v>296125</v>
      </c>
      <c r="S299" s="9">
        <v>0</v>
      </c>
      <c r="T299" s="9">
        <v>0</v>
      </c>
      <c r="U299" s="9">
        <v>740</v>
      </c>
      <c r="V299" s="9">
        <v>296125</v>
      </c>
      <c r="W299" s="9">
        <v>0</v>
      </c>
      <c r="X299" s="9">
        <v>0</v>
      </c>
      <c r="Y299" s="9">
        <v>0</v>
      </c>
      <c r="Z299" s="9">
        <v>0</v>
      </c>
    </row>
    <row r="300" spans="1:27" ht="15" customHeight="1" outlineLevel="1" x14ac:dyDescent="0.25">
      <c r="A300" s="2" t="s">
        <v>157</v>
      </c>
      <c r="B300" s="2" t="s">
        <v>158</v>
      </c>
      <c r="C300" s="31" t="s">
        <v>162</v>
      </c>
      <c r="D300" s="31" t="s">
        <v>163</v>
      </c>
      <c r="E300" s="70">
        <v>44111</v>
      </c>
      <c r="F300" s="71">
        <v>44378</v>
      </c>
      <c r="G300" s="86">
        <v>11531</v>
      </c>
      <c r="H300" s="86">
        <v>45531</v>
      </c>
      <c r="I300" s="87"/>
      <c r="J300" s="73">
        <v>120210040</v>
      </c>
      <c r="K300" s="3" t="s">
        <v>481</v>
      </c>
      <c r="L300" s="10" t="s">
        <v>33</v>
      </c>
      <c r="M300" s="9">
        <v>1300</v>
      </c>
      <c r="N300" s="9">
        <v>1300</v>
      </c>
      <c r="O300" s="9">
        <v>0</v>
      </c>
      <c r="P300" s="61">
        <v>1300</v>
      </c>
      <c r="Q300" s="9">
        <v>5560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</row>
    <row r="301" spans="1:27" s="35" customFormat="1" outlineLevel="1" x14ac:dyDescent="0.25">
      <c r="A301" s="2" t="s">
        <v>732</v>
      </c>
      <c r="B301" s="2" t="s">
        <v>158</v>
      </c>
      <c r="C301" s="31">
        <v>702</v>
      </c>
      <c r="D301" s="31">
        <v>130</v>
      </c>
      <c r="E301" s="70">
        <v>45488</v>
      </c>
      <c r="F301" s="71">
        <v>45673</v>
      </c>
      <c r="G301" s="86">
        <v>11031</v>
      </c>
      <c r="H301" s="86">
        <v>46826</v>
      </c>
      <c r="J301" s="107" t="s">
        <v>777</v>
      </c>
      <c r="K301" s="35" t="s">
        <v>778</v>
      </c>
      <c r="L301" s="10" t="s">
        <v>15</v>
      </c>
      <c r="M301" s="152">
        <v>386</v>
      </c>
      <c r="N301" s="152">
        <v>386</v>
      </c>
      <c r="O301" s="152">
        <v>0</v>
      </c>
      <c r="P301" s="155">
        <v>386</v>
      </c>
      <c r="Q301" s="152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</row>
    <row r="302" spans="1:27" ht="15" customHeight="1" x14ac:dyDescent="0.25">
      <c r="A302" s="7"/>
      <c r="B302" s="7"/>
      <c r="C302" s="31"/>
      <c r="D302" s="31"/>
      <c r="E302" s="70"/>
      <c r="F302" s="35"/>
      <c r="G302" s="27"/>
      <c r="H302" s="27"/>
      <c r="I302" s="27"/>
      <c r="J302" s="34"/>
      <c r="K302" s="11" t="s">
        <v>732</v>
      </c>
      <c r="L302" s="13">
        <f>COUNTA(L296:L301)</f>
        <v>6</v>
      </c>
      <c r="M302" s="12">
        <f>SUM(M296:M301)</f>
        <v>3893</v>
      </c>
      <c r="N302" s="12">
        <f>SUM(N296:N301)</f>
        <v>3319</v>
      </c>
      <c r="O302" s="12">
        <f>SUM(O296:O301)</f>
        <v>0</v>
      </c>
      <c r="P302" s="62">
        <f>SUM(P296:P301)</f>
        <v>3319</v>
      </c>
      <c r="Q302" s="12">
        <f t="shared" ref="Q302:Z302" si="30">SUM(Q296:Q301)</f>
        <v>4766215</v>
      </c>
      <c r="R302" s="12">
        <f t="shared" si="30"/>
        <v>1392589</v>
      </c>
      <c r="S302" s="12">
        <f t="shared" si="30"/>
        <v>2289</v>
      </c>
      <c r="T302" s="12">
        <f t="shared" si="30"/>
        <v>563611</v>
      </c>
      <c r="U302" s="12">
        <f t="shared" si="30"/>
        <v>1852</v>
      </c>
      <c r="V302" s="12">
        <f t="shared" si="30"/>
        <v>798979</v>
      </c>
      <c r="W302" s="12">
        <f t="shared" si="30"/>
        <v>0</v>
      </c>
      <c r="X302" s="12">
        <f t="shared" si="30"/>
        <v>0</v>
      </c>
      <c r="Y302" s="12">
        <f t="shared" si="30"/>
        <v>0</v>
      </c>
      <c r="Z302" s="12">
        <f t="shared" si="30"/>
        <v>29999</v>
      </c>
    </row>
    <row r="303" spans="1:27" ht="15" customHeight="1" x14ac:dyDescent="0.25">
      <c r="A303" s="7"/>
      <c r="B303" s="7"/>
      <c r="C303" s="31"/>
      <c r="D303" s="31"/>
      <c r="E303" s="17"/>
      <c r="F303" s="17"/>
      <c r="G303" s="27"/>
      <c r="H303" s="27"/>
      <c r="I303" s="27"/>
      <c r="J303" s="34"/>
      <c r="K303" s="11"/>
      <c r="L303" s="13"/>
      <c r="M303" s="12"/>
      <c r="N303" s="12"/>
      <c r="O303" s="12"/>
      <c r="P303" s="6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7" ht="15" customHeight="1" outlineLevel="1" x14ac:dyDescent="0.25">
      <c r="A304" s="35"/>
      <c r="B304" s="35"/>
      <c r="C304" s="35"/>
      <c r="D304" s="35"/>
      <c r="E304" s="35"/>
      <c r="F304" s="35"/>
      <c r="G304" s="35"/>
      <c r="H304" s="35"/>
      <c r="I304" s="124"/>
      <c r="J304" s="69" t="s">
        <v>11</v>
      </c>
      <c r="K304" s="8" t="s">
        <v>12</v>
      </c>
      <c r="L304" s="14"/>
      <c r="M304" s="9"/>
      <c r="N304" s="9"/>
      <c r="O304" s="9"/>
      <c r="P304" s="61"/>
      <c r="Q304" s="9"/>
      <c r="R304" s="9"/>
      <c r="S304" s="9"/>
      <c r="T304" s="9"/>
      <c r="U304" s="9"/>
      <c r="V304" s="9"/>
      <c r="W304" s="9"/>
      <c r="X304" s="9"/>
      <c r="Y304" s="9"/>
      <c r="Z304" s="152"/>
    </row>
    <row r="305" spans="1:26" ht="15" customHeight="1" outlineLevel="1" x14ac:dyDescent="0.25">
      <c r="A305" s="2" t="s">
        <v>229</v>
      </c>
      <c r="B305" s="2" t="s">
        <v>24</v>
      </c>
      <c r="C305" s="31" t="s">
        <v>232</v>
      </c>
      <c r="D305" s="31" t="s">
        <v>233</v>
      </c>
      <c r="E305" s="70">
        <v>45463</v>
      </c>
      <c r="F305" s="71">
        <v>45589</v>
      </c>
      <c r="G305" s="86">
        <v>47457</v>
      </c>
      <c r="H305" s="86" t="s">
        <v>14</v>
      </c>
      <c r="I305" s="86"/>
      <c r="J305" s="73" t="s">
        <v>736</v>
      </c>
      <c r="K305" s="3" t="s">
        <v>737</v>
      </c>
      <c r="L305" s="10" t="s">
        <v>15</v>
      </c>
      <c r="M305" s="9">
        <v>27</v>
      </c>
      <c r="N305" s="9">
        <v>5</v>
      </c>
      <c r="O305" s="9">
        <v>5</v>
      </c>
      <c r="P305" s="61">
        <v>0</v>
      </c>
      <c r="Q305" s="9">
        <v>0</v>
      </c>
      <c r="R305" s="9">
        <v>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</row>
    <row r="306" spans="1:26" ht="15" customHeight="1" outlineLevel="1" x14ac:dyDescent="0.25">
      <c r="A306" s="2" t="s">
        <v>229</v>
      </c>
      <c r="B306" s="2" t="s">
        <v>167</v>
      </c>
      <c r="C306" s="31" t="s">
        <v>171</v>
      </c>
      <c r="D306" s="31" t="s">
        <v>172</v>
      </c>
      <c r="E306" s="70">
        <v>34669</v>
      </c>
      <c r="F306" s="70">
        <v>35236</v>
      </c>
      <c r="G306" s="141" t="s">
        <v>14</v>
      </c>
      <c r="H306" s="141">
        <v>36365</v>
      </c>
      <c r="I306" s="142">
        <v>20551</v>
      </c>
      <c r="J306" s="31">
        <v>119950450</v>
      </c>
      <c r="K306" s="3" t="s">
        <v>290</v>
      </c>
      <c r="L306" s="10" t="s">
        <v>15</v>
      </c>
      <c r="M306" s="9">
        <v>1</v>
      </c>
      <c r="N306" s="9">
        <v>1</v>
      </c>
      <c r="O306" s="9">
        <v>1</v>
      </c>
      <c r="P306" s="61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</row>
    <row r="307" spans="1:26" ht="15" customHeight="1" outlineLevel="1" x14ac:dyDescent="0.25">
      <c r="A307" s="2" t="s">
        <v>229</v>
      </c>
      <c r="B307" s="2" t="s">
        <v>289</v>
      </c>
      <c r="C307" s="31" t="s">
        <v>232</v>
      </c>
      <c r="D307" s="31" t="s">
        <v>233</v>
      </c>
      <c r="E307" s="70">
        <v>35509</v>
      </c>
      <c r="F307" s="70">
        <v>35572</v>
      </c>
      <c r="G307" s="141" t="s">
        <v>14</v>
      </c>
      <c r="H307" s="141" t="s">
        <v>14</v>
      </c>
      <c r="I307" s="142">
        <v>20873</v>
      </c>
      <c r="J307" s="31">
        <v>119970760</v>
      </c>
      <c r="K307" s="3" t="s">
        <v>234</v>
      </c>
      <c r="L307" s="10" t="s">
        <v>15</v>
      </c>
      <c r="M307" s="9">
        <v>3</v>
      </c>
      <c r="N307" s="9">
        <v>2</v>
      </c>
      <c r="O307" s="9">
        <v>2</v>
      </c>
      <c r="P307" s="61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</row>
    <row r="308" spans="1:26" ht="15" customHeight="1" outlineLevel="1" x14ac:dyDescent="0.25">
      <c r="A308" s="2" t="s">
        <v>229</v>
      </c>
      <c r="B308" s="2" t="s">
        <v>289</v>
      </c>
      <c r="C308" s="31" t="s">
        <v>73</v>
      </c>
      <c r="D308" s="31" t="s">
        <v>74</v>
      </c>
      <c r="E308" s="70">
        <v>36474</v>
      </c>
      <c r="F308" s="70">
        <v>36552</v>
      </c>
      <c r="G308" s="141" t="s">
        <v>14</v>
      </c>
      <c r="H308" s="141">
        <v>37714</v>
      </c>
      <c r="I308" s="142">
        <v>22284</v>
      </c>
      <c r="J308" s="31">
        <v>120000430</v>
      </c>
      <c r="K308" s="3" t="s">
        <v>235</v>
      </c>
      <c r="L308" s="10" t="s">
        <v>15</v>
      </c>
      <c r="M308" s="9">
        <v>3</v>
      </c>
      <c r="N308" s="9">
        <v>3</v>
      </c>
      <c r="O308" s="9">
        <v>3</v>
      </c>
      <c r="P308" s="61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</row>
    <row r="309" spans="1:26" ht="15" customHeight="1" outlineLevel="1" x14ac:dyDescent="0.25">
      <c r="A309" s="2" t="s">
        <v>229</v>
      </c>
      <c r="B309" s="2" t="s">
        <v>289</v>
      </c>
      <c r="C309" s="31" t="s">
        <v>73</v>
      </c>
      <c r="D309" s="31" t="s">
        <v>74</v>
      </c>
      <c r="E309" s="70">
        <v>40029</v>
      </c>
      <c r="F309" s="70">
        <v>40619</v>
      </c>
      <c r="G309" s="141" t="s">
        <v>14</v>
      </c>
      <c r="H309" s="141">
        <v>44770</v>
      </c>
      <c r="I309" s="142">
        <v>25611</v>
      </c>
      <c r="J309" s="31">
        <v>120100050</v>
      </c>
      <c r="K309" s="3" t="s">
        <v>235</v>
      </c>
      <c r="L309" s="10" t="s">
        <v>15</v>
      </c>
      <c r="M309" s="9">
        <v>1</v>
      </c>
      <c r="N309" s="9">
        <v>1</v>
      </c>
      <c r="O309" s="9">
        <v>1</v>
      </c>
      <c r="P309" s="61">
        <v>0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</row>
    <row r="310" spans="1:26" ht="15" customHeight="1" outlineLevel="1" x14ac:dyDescent="0.25">
      <c r="A310" s="2" t="s">
        <v>229</v>
      </c>
      <c r="B310" s="2" t="s">
        <v>24</v>
      </c>
      <c r="C310" s="31">
        <v>495</v>
      </c>
      <c r="D310" s="31">
        <v>105</v>
      </c>
      <c r="E310" s="70">
        <v>40462</v>
      </c>
      <c r="F310" s="70">
        <v>41164</v>
      </c>
      <c r="G310" s="70">
        <v>45963</v>
      </c>
      <c r="H310" s="70">
        <v>45262</v>
      </c>
      <c r="I310" s="27"/>
      <c r="J310" s="31">
        <v>120110050</v>
      </c>
      <c r="K310" s="3" t="s">
        <v>291</v>
      </c>
      <c r="L310" s="10" t="s">
        <v>15</v>
      </c>
      <c r="M310" s="9">
        <v>5</v>
      </c>
      <c r="N310" s="9">
        <v>4</v>
      </c>
      <c r="O310" s="9">
        <v>4</v>
      </c>
      <c r="P310" s="61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</row>
    <row r="311" spans="1:26" ht="15" customHeight="1" outlineLevel="1" x14ac:dyDescent="0.25">
      <c r="A311" s="2" t="s">
        <v>229</v>
      </c>
      <c r="B311" s="2" t="s">
        <v>167</v>
      </c>
      <c r="C311" s="31" t="s">
        <v>171</v>
      </c>
      <c r="D311" s="31" t="s">
        <v>172</v>
      </c>
      <c r="E311" s="71">
        <v>40785</v>
      </c>
      <c r="F311" s="71">
        <v>41816</v>
      </c>
      <c r="G311" s="119">
        <v>45854</v>
      </c>
      <c r="H311" s="119">
        <v>45154</v>
      </c>
      <c r="I311" s="143"/>
      <c r="J311" s="73">
        <v>120120040</v>
      </c>
      <c r="K311" s="3" t="s">
        <v>311</v>
      </c>
      <c r="L311" s="10" t="s">
        <v>15</v>
      </c>
      <c r="M311" s="23">
        <v>2</v>
      </c>
      <c r="N311" s="23">
        <v>2</v>
      </c>
      <c r="O311" s="23">
        <v>2</v>
      </c>
      <c r="P311" s="67">
        <v>0</v>
      </c>
      <c r="Q311" s="9">
        <v>0</v>
      </c>
      <c r="R311" s="23">
        <v>0</v>
      </c>
      <c r="S311" s="23">
        <v>0</v>
      </c>
      <c r="T311" s="23">
        <v>0</v>
      </c>
      <c r="U311" s="23">
        <v>0</v>
      </c>
      <c r="V311" s="23">
        <v>0</v>
      </c>
      <c r="W311" s="23">
        <v>0</v>
      </c>
      <c r="X311" s="23">
        <v>0</v>
      </c>
      <c r="Y311" s="23">
        <v>0</v>
      </c>
      <c r="Z311" s="23">
        <v>0</v>
      </c>
    </row>
    <row r="312" spans="1:26" ht="15" customHeight="1" outlineLevel="1" x14ac:dyDescent="0.25">
      <c r="A312" s="2" t="s">
        <v>229</v>
      </c>
      <c r="B312" s="2" t="s">
        <v>289</v>
      </c>
      <c r="C312" s="31" t="s">
        <v>230</v>
      </c>
      <c r="D312" s="31" t="s">
        <v>231</v>
      </c>
      <c r="E312" s="71">
        <v>42320</v>
      </c>
      <c r="F312" s="71">
        <v>42761</v>
      </c>
      <c r="G312" s="71" t="s">
        <v>14</v>
      </c>
      <c r="H312" s="71">
        <v>45323</v>
      </c>
      <c r="I312" s="72">
        <v>25612</v>
      </c>
      <c r="J312" s="31">
        <v>120160090</v>
      </c>
      <c r="K312" s="19" t="s">
        <v>340</v>
      </c>
      <c r="L312" s="10" t="s">
        <v>29</v>
      </c>
      <c r="M312" s="9">
        <v>0</v>
      </c>
      <c r="N312" s="9">
        <v>0</v>
      </c>
      <c r="O312" s="9">
        <v>0</v>
      </c>
      <c r="P312" s="61">
        <v>0</v>
      </c>
      <c r="Q312" s="9">
        <v>40000</v>
      </c>
      <c r="R312" s="9">
        <v>40000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5</v>
      </c>
      <c r="Z312" s="9">
        <v>40000</v>
      </c>
    </row>
    <row r="313" spans="1:26" ht="15" customHeight="1" x14ac:dyDescent="0.25">
      <c r="A313" s="7"/>
      <c r="B313" s="7"/>
      <c r="C313" s="31"/>
      <c r="D313" s="31"/>
      <c r="E313" s="17"/>
      <c r="F313" s="17"/>
      <c r="G313" s="27"/>
      <c r="H313" s="27"/>
      <c r="I313" s="27"/>
      <c r="J313" s="34"/>
      <c r="K313" s="11" t="s">
        <v>229</v>
      </c>
      <c r="L313" s="13">
        <f>COUNTA(L305:L312)</f>
        <v>8</v>
      </c>
      <c r="M313" s="12">
        <f t="shared" ref="M313:Z313" si="31">SUM(M305:M312)</f>
        <v>42</v>
      </c>
      <c r="N313" s="12">
        <f t="shared" si="31"/>
        <v>18</v>
      </c>
      <c r="O313" s="12">
        <f t="shared" si="31"/>
        <v>18</v>
      </c>
      <c r="P313" s="62">
        <f t="shared" si="31"/>
        <v>0</v>
      </c>
      <c r="Q313" s="12">
        <f t="shared" si="31"/>
        <v>40000</v>
      </c>
      <c r="R313" s="12">
        <f t="shared" si="31"/>
        <v>40000</v>
      </c>
      <c r="S313" s="12">
        <f t="shared" si="31"/>
        <v>0</v>
      </c>
      <c r="T313" s="12">
        <f t="shared" si="31"/>
        <v>0</v>
      </c>
      <c r="U313" s="12">
        <f t="shared" si="31"/>
        <v>0</v>
      </c>
      <c r="V313" s="12">
        <f t="shared" si="31"/>
        <v>0</v>
      </c>
      <c r="W313" s="12">
        <f t="shared" si="31"/>
        <v>0</v>
      </c>
      <c r="X313" s="12">
        <f t="shared" si="31"/>
        <v>0</v>
      </c>
      <c r="Y313" s="12">
        <f t="shared" si="31"/>
        <v>5</v>
      </c>
      <c r="Z313" s="12">
        <f t="shared" si="31"/>
        <v>40000</v>
      </c>
    </row>
    <row r="314" spans="1:26" ht="15" customHeight="1" x14ac:dyDescent="0.25">
      <c r="A314" s="7"/>
      <c r="B314" s="7"/>
      <c r="C314" s="31"/>
      <c r="D314" s="31"/>
      <c r="E314" s="17"/>
      <c r="F314" s="17"/>
      <c r="G314" s="27"/>
      <c r="H314" s="27"/>
      <c r="I314" s="27"/>
      <c r="J314" s="34"/>
      <c r="K314" s="11"/>
      <c r="L314" s="13"/>
      <c r="M314" s="12"/>
      <c r="N314" s="12"/>
      <c r="O314" s="12"/>
      <c r="P314" s="6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outlineLevel="1" x14ac:dyDescent="0.25">
      <c r="A315" s="7"/>
      <c r="B315" s="7"/>
      <c r="C315" s="31"/>
      <c r="D315" s="31"/>
      <c r="E315" s="17"/>
      <c r="F315" s="17"/>
      <c r="G315" s="27"/>
      <c r="H315" s="27"/>
      <c r="I315" s="27"/>
      <c r="J315" s="69" t="s">
        <v>11</v>
      </c>
      <c r="K315" s="8" t="s">
        <v>12</v>
      </c>
      <c r="L315" s="13"/>
      <c r="M315" s="12"/>
      <c r="N315" s="12"/>
      <c r="O315" s="12"/>
      <c r="P315" s="6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s="35" customFormat="1" ht="15" customHeight="1" outlineLevel="1" x14ac:dyDescent="0.25">
      <c r="A316" s="2" t="s">
        <v>229</v>
      </c>
      <c r="B316" s="2" t="s">
        <v>24</v>
      </c>
      <c r="C316" s="31" t="s">
        <v>232</v>
      </c>
      <c r="D316" s="31" t="s">
        <v>233</v>
      </c>
      <c r="E316" s="70">
        <v>44888</v>
      </c>
      <c r="F316" s="71">
        <v>45043</v>
      </c>
      <c r="G316" s="86">
        <v>48761</v>
      </c>
      <c r="H316" s="86" t="s">
        <v>14</v>
      </c>
      <c r="I316" s="87"/>
      <c r="J316" s="73" t="s">
        <v>634</v>
      </c>
      <c r="K316" s="3" t="s">
        <v>635</v>
      </c>
      <c r="L316" s="10" t="s">
        <v>29</v>
      </c>
      <c r="M316" s="9">
        <v>0</v>
      </c>
      <c r="N316" s="9">
        <v>0</v>
      </c>
      <c r="O316" s="9">
        <v>0</v>
      </c>
      <c r="P316" s="61">
        <v>0</v>
      </c>
      <c r="Q316" s="9">
        <v>23200</v>
      </c>
      <c r="R316" s="9">
        <v>6700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13</v>
      </c>
      <c r="Z316" s="9">
        <v>6700</v>
      </c>
    </row>
    <row r="317" spans="1:26" ht="15" customHeight="1" outlineLevel="1" x14ac:dyDescent="0.25">
      <c r="A317" s="2" t="s">
        <v>229</v>
      </c>
      <c r="B317" s="2" t="s">
        <v>24</v>
      </c>
      <c r="C317" s="31" t="s">
        <v>232</v>
      </c>
      <c r="D317" s="31" t="s">
        <v>233</v>
      </c>
      <c r="E317" s="70">
        <v>44727</v>
      </c>
      <c r="F317" s="71">
        <v>45043</v>
      </c>
      <c r="G317" s="86">
        <v>46943</v>
      </c>
      <c r="H317" s="86">
        <v>46212</v>
      </c>
      <c r="I317" s="87"/>
      <c r="J317" s="31">
        <v>120220050</v>
      </c>
      <c r="K317" s="3" t="s">
        <v>633</v>
      </c>
      <c r="L317" s="10" t="s">
        <v>15</v>
      </c>
      <c r="M317" s="9">
        <v>29</v>
      </c>
      <c r="N317" s="9">
        <v>29</v>
      </c>
      <c r="O317" s="9">
        <v>23</v>
      </c>
      <c r="P317" s="61">
        <v>6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</row>
    <row r="318" spans="1:26" ht="15" customHeight="1" x14ac:dyDescent="0.25">
      <c r="A318" s="7"/>
      <c r="B318" s="7"/>
      <c r="C318" s="31"/>
      <c r="D318" s="31"/>
      <c r="E318" s="17"/>
      <c r="F318" s="17"/>
      <c r="G318" s="27"/>
      <c r="H318" s="27"/>
      <c r="I318" s="27"/>
      <c r="J318" s="34"/>
      <c r="K318" s="11" t="s">
        <v>735</v>
      </c>
      <c r="L318" s="13">
        <f>COUNTA(L316:L317)</f>
        <v>2</v>
      </c>
      <c r="M318" s="12">
        <f>SUM(M316:M317)</f>
        <v>29</v>
      </c>
      <c r="N318" s="12">
        <f t="shared" ref="N318:Z318" si="32">SUM(N316:N317)</f>
        <v>29</v>
      </c>
      <c r="O318" s="12">
        <f t="shared" si="32"/>
        <v>23</v>
      </c>
      <c r="P318" s="62">
        <f t="shared" si="32"/>
        <v>6</v>
      </c>
      <c r="Q318" s="12">
        <f t="shared" si="32"/>
        <v>23200</v>
      </c>
      <c r="R318" s="12">
        <f t="shared" si="32"/>
        <v>6700</v>
      </c>
      <c r="S318" s="12">
        <f t="shared" si="32"/>
        <v>0</v>
      </c>
      <c r="T318" s="12">
        <f t="shared" si="32"/>
        <v>0</v>
      </c>
      <c r="U318" s="12">
        <f t="shared" si="32"/>
        <v>0</v>
      </c>
      <c r="V318" s="12">
        <f t="shared" si="32"/>
        <v>0</v>
      </c>
      <c r="W318" s="12">
        <f t="shared" si="32"/>
        <v>0</v>
      </c>
      <c r="X318" s="12">
        <f t="shared" si="32"/>
        <v>0</v>
      </c>
      <c r="Y318" s="12">
        <f t="shared" si="32"/>
        <v>13</v>
      </c>
      <c r="Z318" s="12">
        <f t="shared" si="32"/>
        <v>6700</v>
      </c>
    </row>
    <row r="319" spans="1:26" ht="1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124"/>
      <c r="J319" s="78"/>
      <c r="K319" s="79"/>
      <c r="L319" s="93"/>
      <c r="M319" s="80"/>
      <c r="N319" s="80"/>
      <c r="O319" s="80"/>
      <c r="P319" s="81"/>
      <c r="Q319" s="80"/>
      <c r="R319" s="80"/>
      <c r="S319" s="80"/>
      <c r="T319" s="80"/>
      <c r="U319" s="80"/>
      <c r="V319" s="80"/>
      <c r="W319" s="80"/>
      <c r="X319" s="80"/>
      <c r="Y319" s="80"/>
      <c r="Z319" s="152"/>
    </row>
    <row r="320" spans="1:26" ht="15" customHeight="1" outlineLevel="1" x14ac:dyDescent="0.25">
      <c r="A320" s="35"/>
      <c r="B320" s="35"/>
      <c r="C320" s="35"/>
      <c r="D320" s="35"/>
      <c r="E320" s="35"/>
      <c r="F320" s="35"/>
      <c r="G320" s="35"/>
      <c r="H320" s="35"/>
      <c r="I320" s="124"/>
      <c r="J320" s="69" t="s">
        <v>11</v>
      </c>
      <c r="K320" s="8" t="s">
        <v>12</v>
      </c>
      <c r="L320" s="14"/>
      <c r="M320" s="9"/>
      <c r="N320" s="9"/>
      <c r="O320" s="9"/>
      <c r="P320" s="61"/>
      <c r="Q320" s="9"/>
      <c r="R320" s="9"/>
      <c r="S320" s="9"/>
      <c r="T320" s="9"/>
      <c r="U320" s="9"/>
      <c r="V320" s="9"/>
      <c r="W320" s="9"/>
      <c r="X320" s="9"/>
      <c r="Y320" s="9"/>
      <c r="Z320" s="152"/>
    </row>
    <row r="321" spans="1:26" ht="15" customHeight="1" outlineLevel="1" x14ac:dyDescent="0.25">
      <c r="A321" s="2" t="s">
        <v>236</v>
      </c>
      <c r="B321" s="2" t="s">
        <v>295</v>
      </c>
      <c r="C321" s="31" t="s">
        <v>237</v>
      </c>
      <c r="D321" s="31" t="s">
        <v>238</v>
      </c>
      <c r="E321" s="70">
        <v>40816</v>
      </c>
      <c r="F321" s="71">
        <v>43069</v>
      </c>
      <c r="G321" s="108">
        <v>45938</v>
      </c>
      <c r="H321" s="108">
        <v>45237</v>
      </c>
      <c r="I321" s="109"/>
      <c r="J321" s="31" t="s">
        <v>721</v>
      </c>
      <c r="K321" s="3" t="s">
        <v>303</v>
      </c>
      <c r="L321" s="10" t="s">
        <v>33</v>
      </c>
      <c r="M321" s="9">
        <v>2214</v>
      </c>
      <c r="N321" s="9">
        <v>689</v>
      </c>
      <c r="O321" s="9">
        <v>340</v>
      </c>
      <c r="P321" s="61">
        <v>349</v>
      </c>
      <c r="Q321" s="9">
        <v>92096</v>
      </c>
      <c r="R321" s="9">
        <v>2062</v>
      </c>
      <c r="S321" s="9">
        <v>0</v>
      </c>
      <c r="T321" s="9">
        <v>0</v>
      </c>
      <c r="U321" s="9">
        <v>5</v>
      </c>
      <c r="V321" s="9">
        <v>2062</v>
      </c>
      <c r="W321" s="9">
        <v>0</v>
      </c>
      <c r="X321" s="9">
        <v>0</v>
      </c>
      <c r="Y321" s="9">
        <v>0</v>
      </c>
      <c r="Z321" s="9">
        <v>0</v>
      </c>
    </row>
    <row r="322" spans="1:26" ht="15" customHeight="1" x14ac:dyDescent="0.25">
      <c r="A322" s="7"/>
      <c r="B322" s="7"/>
      <c r="C322" s="31"/>
      <c r="D322" s="31"/>
      <c r="E322" s="17"/>
      <c r="F322" s="17"/>
      <c r="G322" s="27"/>
      <c r="H322" s="27"/>
      <c r="I322" s="27"/>
      <c r="J322" s="34"/>
      <c r="K322" s="11" t="s">
        <v>763</v>
      </c>
      <c r="L322" s="13">
        <f>COUNTA(L321:L321)</f>
        <v>1</v>
      </c>
      <c r="M322" s="12">
        <f t="shared" ref="M322:Z322" si="33">SUM(M321:M321)</f>
        <v>2214</v>
      </c>
      <c r="N322" s="12">
        <f t="shared" si="33"/>
        <v>689</v>
      </c>
      <c r="O322" s="12">
        <f t="shared" si="33"/>
        <v>340</v>
      </c>
      <c r="P322" s="62">
        <f t="shared" si="33"/>
        <v>349</v>
      </c>
      <c r="Q322" s="12">
        <f t="shared" si="33"/>
        <v>92096</v>
      </c>
      <c r="R322" s="12">
        <f t="shared" si="33"/>
        <v>2062</v>
      </c>
      <c r="S322" s="12">
        <f t="shared" si="33"/>
        <v>0</v>
      </c>
      <c r="T322" s="12">
        <f t="shared" si="33"/>
        <v>0</v>
      </c>
      <c r="U322" s="12">
        <f t="shared" si="33"/>
        <v>5</v>
      </c>
      <c r="V322" s="12">
        <f t="shared" si="33"/>
        <v>2062</v>
      </c>
      <c r="W322" s="12">
        <f t="shared" si="33"/>
        <v>0</v>
      </c>
      <c r="X322" s="12">
        <f t="shared" si="33"/>
        <v>0</v>
      </c>
      <c r="Y322" s="12">
        <f t="shared" si="33"/>
        <v>0</v>
      </c>
      <c r="Z322" s="12">
        <f t="shared" si="33"/>
        <v>0</v>
      </c>
    </row>
    <row r="323" spans="1:26" ht="1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124"/>
      <c r="J323" s="78"/>
      <c r="K323" s="79"/>
      <c r="L323" s="93"/>
      <c r="M323" s="80"/>
      <c r="N323" s="80"/>
      <c r="O323" s="80"/>
      <c r="P323" s="81"/>
      <c r="Q323" s="80"/>
      <c r="R323" s="80"/>
      <c r="S323" s="80"/>
      <c r="T323" s="80"/>
      <c r="U323" s="80"/>
      <c r="V323" s="80"/>
      <c r="W323" s="80"/>
      <c r="X323" s="80"/>
      <c r="Y323" s="80"/>
      <c r="Z323" s="152"/>
    </row>
    <row r="324" spans="1:26" ht="15" customHeight="1" outlineLevel="1" x14ac:dyDescent="0.25">
      <c r="A324" s="35"/>
      <c r="B324" s="35"/>
      <c r="C324" s="35"/>
      <c r="D324" s="35"/>
      <c r="E324" s="35"/>
      <c r="F324" s="35"/>
      <c r="G324" s="35"/>
      <c r="H324" s="35"/>
      <c r="I324" s="124"/>
      <c r="J324" s="69" t="s">
        <v>11</v>
      </c>
      <c r="K324" s="8" t="s">
        <v>12</v>
      </c>
      <c r="L324" s="14"/>
      <c r="M324" s="9"/>
      <c r="N324" s="9"/>
      <c r="O324" s="9"/>
      <c r="P324" s="61"/>
      <c r="Q324" s="9"/>
      <c r="R324" s="9"/>
      <c r="S324" s="9"/>
      <c r="T324" s="9"/>
      <c r="U324" s="9"/>
      <c r="V324" s="9"/>
      <c r="W324" s="9"/>
      <c r="X324" s="9"/>
      <c r="Y324" s="9"/>
      <c r="Z324" s="152"/>
    </row>
    <row r="325" spans="1:26" ht="15" customHeight="1" outlineLevel="1" x14ac:dyDescent="0.25">
      <c r="A325" s="2" t="s">
        <v>239</v>
      </c>
      <c r="B325" s="2" t="s">
        <v>239</v>
      </c>
      <c r="C325" s="31" t="s">
        <v>242</v>
      </c>
      <c r="D325" s="31" t="s">
        <v>243</v>
      </c>
      <c r="E325" s="70">
        <v>40134</v>
      </c>
      <c r="F325" s="70">
        <v>40479</v>
      </c>
      <c r="G325" s="144">
        <v>46005</v>
      </c>
      <c r="H325" s="144">
        <v>45305</v>
      </c>
      <c r="I325" s="145"/>
      <c r="J325" s="31">
        <v>120070420</v>
      </c>
      <c r="K325" s="3" t="s">
        <v>246</v>
      </c>
      <c r="L325" s="10" t="s">
        <v>33</v>
      </c>
      <c r="M325" s="9">
        <v>58</v>
      </c>
      <c r="N325" s="9">
        <v>58</v>
      </c>
      <c r="O325" s="9">
        <v>0</v>
      </c>
      <c r="P325" s="61">
        <v>58</v>
      </c>
      <c r="Q325" s="9">
        <v>91642</v>
      </c>
      <c r="R325" s="9">
        <v>63472</v>
      </c>
      <c r="S325" s="9">
        <v>0</v>
      </c>
      <c r="T325" s="9">
        <v>0</v>
      </c>
      <c r="U325" s="9">
        <v>129</v>
      </c>
      <c r="V325" s="9">
        <v>63472</v>
      </c>
      <c r="W325" s="9">
        <v>0</v>
      </c>
      <c r="X325" s="9">
        <v>0</v>
      </c>
      <c r="Y325" s="9">
        <v>0</v>
      </c>
      <c r="Z325" s="9">
        <v>0</v>
      </c>
    </row>
    <row r="326" spans="1:26" ht="15" customHeight="1" outlineLevel="1" x14ac:dyDescent="0.25">
      <c r="A326" s="2" t="s">
        <v>239</v>
      </c>
      <c r="B326" s="2" t="s">
        <v>239</v>
      </c>
      <c r="C326" s="31" t="s">
        <v>244</v>
      </c>
      <c r="D326" s="31" t="s">
        <v>245</v>
      </c>
      <c r="E326" s="70">
        <v>40331</v>
      </c>
      <c r="F326" s="70">
        <v>42257</v>
      </c>
      <c r="G326" s="144">
        <v>45563</v>
      </c>
      <c r="H326" s="144">
        <v>46688</v>
      </c>
      <c r="I326" s="145"/>
      <c r="J326" s="31" t="s">
        <v>602</v>
      </c>
      <c r="K326" s="3" t="s">
        <v>247</v>
      </c>
      <c r="L326" s="10" t="s">
        <v>33</v>
      </c>
      <c r="M326" s="9">
        <v>1250</v>
      </c>
      <c r="N326" s="9">
        <v>1068</v>
      </c>
      <c r="O326" s="9">
        <v>0</v>
      </c>
      <c r="P326" s="61">
        <v>1068</v>
      </c>
      <c r="Q326" s="9">
        <v>120000</v>
      </c>
      <c r="R326" s="9">
        <v>120000</v>
      </c>
      <c r="S326" s="9">
        <v>0</v>
      </c>
      <c r="T326" s="9">
        <v>0</v>
      </c>
      <c r="U326" s="9">
        <v>300</v>
      </c>
      <c r="V326" s="9">
        <v>120000</v>
      </c>
      <c r="W326" s="9">
        <v>0</v>
      </c>
      <c r="X326" s="9">
        <v>0</v>
      </c>
      <c r="Y326" s="9">
        <v>0</v>
      </c>
      <c r="Z326" s="9">
        <v>0</v>
      </c>
    </row>
    <row r="327" spans="1:26" ht="15" customHeight="1" outlineLevel="1" x14ac:dyDescent="0.25">
      <c r="A327" s="2" t="s">
        <v>239</v>
      </c>
      <c r="B327" s="2" t="s">
        <v>239</v>
      </c>
      <c r="C327" s="31" t="s">
        <v>240</v>
      </c>
      <c r="D327" s="31" t="s">
        <v>241</v>
      </c>
      <c r="E327" s="70">
        <v>40241</v>
      </c>
      <c r="F327" s="70">
        <v>40339</v>
      </c>
      <c r="G327" s="144">
        <v>45864</v>
      </c>
      <c r="H327" s="144">
        <v>45164</v>
      </c>
      <c r="I327" s="145"/>
      <c r="J327" s="31">
        <v>120100260</v>
      </c>
      <c r="K327" s="3" t="s">
        <v>248</v>
      </c>
      <c r="L327" s="10" t="s">
        <v>29</v>
      </c>
      <c r="M327" s="9">
        <v>0</v>
      </c>
      <c r="N327" s="9">
        <v>0</v>
      </c>
      <c r="O327" s="9">
        <v>0</v>
      </c>
      <c r="P327" s="61">
        <v>0</v>
      </c>
      <c r="Q327" s="9">
        <v>383082</v>
      </c>
      <c r="R327" s="9">
        <v>360200</v>
      </c>
      <c r="S327" s="9">
        <v>976</v>
      </c>
      <c r="T327" s="9">
        <v>219700</v>
      </c>
      <c r="U327" s="9">
        <v>201</v>
      </c>
      <c r="V327" s="9">
        <v>140500</v>
      </c>
      <c r="W327" s="9">
        <v>0</v>
      </c>
      <c r="X327" s="9">
        <v>0</v>
      </c>
      <c r="Y327" s="9">
        <v>0</v>
      </c>
      <c r="Z327" s="9">
        <v>0</v>
      </c>
    </row>
    <row r="328" spans="1:26" ht="15" customHeight="1" outlineLevel="1" x14ac:dyDescent="0.25">
      <c r="A328" s="2" t="s">
        <v>239</v>
      </c>
      <c r="B328" s="2" t="s">
        <v>239</v>
      </c>
      <c r="C328" s="31" t="s">
        <v>244</v>
      </c>
      <c r="D328" s="31" t="s">
        <v>245</v>
      </c>
      <c r="E328" s="71">
        <v>41357</v>
      </c>
      <c r="F328" s="71">
        <v>41571</v>
      </c>
      <c r="G328" s="71">
        <v>47475</v>
      </c>
      <c r="H328" s="71">
        <v>43127</v>
      </c>
      <c r="I328" s="72"/>
      <c r="J328" s="31">
        <v>120130220</v>
      </c>
      <c r="K328" s="19" t="s">
        <v>307</v>
      </c>
      <c r="L328" s="10" t="s">
        <v>33</v>
      </c>
      <c r="M328" s="9">
        <v>2800</v>
      </c>
      <c r="N328" s="9">
        <v>1145</v>
      </c>
      <c r="O328" s="9">
        <v>0</v>
      </c>
      <c r="P328" s="61">
        <v>1145</v>
      </c>
      <c r="Q328" s="9">
        <v>450000</v>
      </c>
      <c r="R328" s="9">
        <v>297329</v>
      </c>
      <c r="S328" s="9">
        <v>593</v>
      </c>
      <c r="T328" s="9">
        <v>133528</v>
      </c>
      <c r="U328" s="9">
        <v>347</v>
      </c>
      <c r="V328" s="9">
        <v>163801</v>
      </c>
      <c r="W328" s="9">
        <v>0</v>
      </c>
      <c r="X328" s="9">
        <v>0</v>
      </c>
      <c r="Y328" s="9">
        <v>0</v>
      </c>
      <c r="Z328" s="9">
        <v>0</v>
      </c>
    </row>
    <row r="329" spans="1:26" ht="15" customHeight="1" outlineLevel="1" x14ac:dyDescent="0.25">
      <c r="A329" s="24" t="s">
        <v>239</v>
      </c>
      <c r="B329" s="24" t="s">
        <v>239</v>
      </c>
      <c r="C329" s="31">
        <v>624</v>
      </c>
      <c r="D329" s="31" t="s">
        <v>241</v>
      </c>
      <c r="E329" s="71">
        <v>41907</v>
      </c>
      <c r="F329" s="71">
        <v>43076</v>
      </c>
      <c r="G329" s="71">
        <v>46763</v>
      </c>
      <c r="H329" s="71">
        <v>44207</v>
      </c>
      <c r="I329" s="72"/>
      <c r="J329" s="31" t="s">
        <v>603</v>
      </c>
      <c r="K329" s="19" t="s">
        <v>321</v>
      </c>
      <c r="L329" s="10" t="s">
        <v>33</v>
      </c>
      <c r="M329" s="9">
        <v>906</v>
      </c>
      <c r="N329" s="9">
        <v>639</v>
      </c>
      <c r="O329" s="9">
        <v>0</v>
      </c>
      <c r="P329" s="61">
        <v>639</v>
      </c>
      <c r="Q329" s="9">
        <v>142599</v>
      </c>
      <c r="R329" s="9">
        <v>63551</v>
      </c>
      <c r="S329" s="9">
        <v>0</v>
      </c>
      <c r="T329" s="9">
        <v>0</v>
      </c>
      <c r="U329" s="9">
        <v>159</v>
      </c>
      <c r="V329" s="9">
        <v>63551</v>
      </c>
      <c r="W329" s="9">
        <v>0</v>
      </c>
      <c r="X329" s="9">
        <v>0</v>
      </c>
      <c r="Y329" s="9">
        <v>0</v>
      </c>
      <c r="Z329" s="9">
        <v>0</v>
      </c>
    </row>
    <row r="330" spans="1:26" ht="15" customHeight="1" outlineLevel="1" x14ac:dyDescent="0.25">
      <c r="A330" s="24" t="s">
        <v>239</v>
      </c>
      <c r="B330" s="24" t="s">
        <v>239</v>
      </c>
      <c r="C330" s="31">
        <v>624</v>
      </c>
      <c r="D330" s="31" t="s">
        <v>241</v>
      </c>
      <c r="E330" s="71">
        <v>42599</v>
      </c>
      <c r="F330" s="71">
        <v>42691</v>
      </c>
      <c r="G330" s="71">
        <v>45986</v>
      </c>
      <c r="H330" s="71">
        <v>45282</v>
      </c>
      <c r="I330" s="72"/>
      <c r="J330" s="31">
        <v>120170040</v>
      </c>
      <c r="K330" s="19" t="s">
        <v>341</v>
      </c>
      <c r="L330" s="10" t="s">
        <v>29</v>
      </c>
      <c r="M330" s="9">
        <v>0</v>
      </c>
      <c r="N330" s="9">
        <v>0</v>
      </c>
      <c r="O330" s="9">
        <v>0</v>
      </c>
      <c r="P330" s="61">
        <v>0</v>
      </c>
      <c r="Q330" s="9">
        <v>151646</v>
      </c>
      <c r="R330" s="9">
        <v>151646</v>
      </c>
      <c r="S330" s="9">
        <v>0</v>
      </c>
      <c r="T330" s="9">
        <v>0</v>
      </c>
      <c r="U330" s="9">
        <v>306</v>
      </c>
      <c r="V330" s="9">
        <v>151646</v>
      </c>
      <c r="W330" s="9">
        <v>0</v>
      </c>
      <c r="X330" s="9">
        <v>0</v>
      </c>
      <c r="Y330" s="9">
        <v>0</v>
      </c>
      <c r="Z330" s="9">
        <v>0</v>
      </c>
    </row>
    <row r="331" spans="1:26" ht="15" customHeight="1" outlineLevel="1" x14ac:dyDescent="0.25">
      <c r="A331" s="2" t="s">
        <v>239</v>
      </c>
      <c r="B331" s="2" t="s">
        <v>239</v>
      </c>
      <c r="C331" s="31" t="s">
        <v>242</v>
      </c>
      <c r="D331" s="31" t="s">
        <v>243</v>
      </c>
      <c r="E331" s="70">
        <v>43327</v>
      </c>
      <c r="F331" s="71">
        <v>43457</v>
      </c>
      <c r="G331" s="86">
        <v>46008</v>
      </c>
      <c r="H331" s="86">
        <v>44579</v>
      </c>
      <c r="I331" s="87"/>
      <c r="J331" s="73">
        <v>120180270</v>
      </c>
      <c r="K331" s="24" t="s">
        <v>402</v>
      </c>
      <c r="L331" s="10" t="s">
        <v>29</v>
      </c>
      <c r="M331" s="23">
        <v>0</v>
      </c>
      <c r="N331" s="23">
        <v>0</v>
      </c>
      <c r="O331" s="23">
        <v>0</v>
      </c>
      <c r="P331" s="67">
        <v>0</v>
      </c>
      <c r="Q331" s="23">
        <v>8600</v>
      </c>
      <c r="R331" s="23">
        <v>2740</v>
      </c>
      <c r="S331" s="23">
        <v>0</v>
      </c>
      <c r="T331" s="23">
        <v>0</v>
      </c>
      <c r="U331" s="23">
        <v>7</v>
      </c>
      <c r="V331" s="23">
        <v>2740</v>
      </c>
      <c r="W331" s="23">
        <v>0</v>
      </c>
      <c r="X331" s="23">
        <v>0</v>
      </c>
      <c r="Y331" s="23">
        <v>0</v>
      </c>
      <c r="Z331" s="23">
        <v>0</v>
      </c>
    </row>
    <row r="332" spans="1:26" ht="15" customHeight="1" outlineLevel="1" x14ac:dyDescent="0.25">
      <c r="A332" s="2" t="s">
        <v>239</v>
      </c>
      <c r="B332" s="2" t="s">
        <v>239</v>
      </c>
      <c r="C332" s="31" t="s">
        <v>242</v>
      </c>
      <c r="D332" s="31" t="s">
        <v>243</v>
      </c>
      <c r="E332" s="70">
        <v>43412</v>
      </c>
      <c r="F332" s="71">
        <v>43552</v>
      </c>
      <c r="G332" s="86">
        <v>46188</v>
      </c>
      <c r="H332" s="86">
        <v>46188</v>
      </c>
      <c r="I332" s="87"/>
      <c r="J332" s="73">
        <v>120190090</v>
      </c>
      <c r="K332" s="24" t="s">
        <v>403</v>
      </c>
      <c r="L332" s="10" t="s">
        <v>15</v>
      </c>
      <c r="M332" s="23">
        <v>85</v>
      </c>
      <c r="N332" s="23">
        <v>85</v>
      </c>
      <c r="O332" s="23">
        <v>0</v>
      </c>
      <c r="P332" s="67">
        <v>85</v>
      </c>
      <c r="Q332" s="23">
        <v>6912</v>
      </c>
      <c r="R332" s="23">
        <v>0</v>
      </c>
      <c r="S332" s="23">
        <v>0</v>
      </c>
      <c r="T332" s="23">
        <v>0</v>
      </c>
      <c r="U332" s="23">
        <v>0</v>
      </c>
      <c r="V332" s="23">
        <v>0</v>
      </c>
      <c r="W332" s="23">
        <v>0</v>
      </c>
      <c r="X332" s="23">
        <v>0</v>
      </c>
      <c r="Y332" s="23">
        <v>0</v>
      </c>
      <c r="Z332" s="23">
        <v>0</v>
      </c>
    </row>
    <row r="333" spans="1:26" ht="15" customHeight="1" outlineLevel="1" x14ac:dyDescent="0.25">
      <c r="A333" s="2" t="s">
        <v>239</v>
      </c>
      <c r="B333" s="2" t="s">
        <v>296</v>
      </c>
      <c r="C333" s="31" t="s">
        <v>451</v>
      </c>
      <c r="D333" s="31" t="s">
        <v>333</v>
      </c>
      <c r="E333" s="70">
        <v>44029</v>
      </c>
      <c r="F333" s="71">
        <v>44119</v>
      </c>
      <c r="G333" s="86">
        <v>45965</v>
      </c>
      <c r="H333" s="86">
        <v>45546</v>
      </c>
      <c r="I333" s="87"/>
      <c r="J333" s="31">
        <v>120200010</v>
      </c>
      <c r="K333" s="19" t="s">
        <v>450</v>
      </c>
      <c r="L333" s="10" t="s">
        <v>29</v>
      </c>
      <c r="M333" s="9">
        <v>0</v>
      </c>
      <c r="N333" s="9">
        <v>0</v>
      </c>
      <c r="O333" s="9">
        <v>0</v>
      </c>
      <c r="P333" s="61">
        <v>0</v>
      </c>
      <c r="Q333" s="9">
        <v>3748</v>
      </c>
      <c r="R333" s="9">
        <v>3748</v>
      </c>
      <c r="S333" s="9">
        <v>17</v>
      </c>
      <c r="T333" s="9">
        <v>3748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</row>
    <row r="334" spans="1:26" ht="15" customHeight="1" outlineLevel="1" x14ac:dyDescent="0.25">
      <c r="A334" s="2" t="s">
        <v>239</v>
      </c>
      <c r="B334" s="2" t="s">
        <v>239</v>
      </c>
      <c r="C334" s="31" t="s">
        <v>242</v>
      </c>
      <c r="D334" s="31" t="s">
        <v>243</v>
      </c>
      <c r="E334" s="70">
        <v>44587</v>
      </c>
      <c r="F334" s="71">
        <v>44763</v>
      </c>
      <c r="G334" s="86">
        <v>46640</v>
      </c>
      <c r="H334" s="86">
        <v>45910</v>
      </c>
      <c r="I334" s="87"/>
      <c r="J334" s="31">
        <v>120210240</v>
      </c>
      <c r="K334" s="19" t="s">
        <v>532</v>
      </c>
      <c r="L334" s="10" t="s">
        <v>548</v>
      </c>
      <c r="M334" s="9">
        <v>6</v>
      </c>
      <c r="N334" s="9">
        <v>6</v>
      </c>
      <c r="O334" s="9">
        <v>0</v>
      </c>
      <c r="P334" s="61">
        <v>6</v>
      </c>
      <c r="Q334" s="9">
        <v>3180</v>
      </c>
      <c r="R334" s="9">
        <v>2243</v>
      </c>
      <c r="S334" s="9">
        <v>0</v>
      </c>
      <c r="T334" s="9">
        <v>0</v>
      </c>
      <c r="U334" s="9">
        <v>5</v>
      </c>
      <c r="V334" s="9">
        <v>2243</v>
      </c>
      <c r="W334" s="9">
        <v>0</v>
      </c>
      <c r="X334" s="9">
        <v>0</v>
      </c>
      <c r="Y334" s="9">
        <v>0</v>
      </c>
      <c r="Z334" s="9">
        <v>0</v>
      </c>
    </row>
    <row r="335" spans="1:26" ht="15" customHeight="1" outlineLevel="1" x14ac:dyDescent="0.25">
      <c r="A335" s="2" t="s">
        <v>239</v>
      </c>
      <c r="B335" s="2" t="s">
        <v>239</v>
      </c>
      <c r="C335" s="31" t="s">
        <v>240</v>
      </c>
      <c r="D335" s="31" t="s">
        <v>241</v>
      </c>
      <c r="E335" s="70">
        <v>45371</v>
      </c>
      <c r="F335" s="71">
        <v>45491</v>
      </c>
      <c r="G335" s="86">
        <v>47356</v>
      </c>
      <c r="H335" s="86">
        <v>46625</v>
      </c>
      <c r="I335" s="86"/>
      <c r="J335" s="73">
        <v>120230150</v>
      </c>
      <c r="K335" s="24" t="s">
        <v>717</v>
      </c>
      <c r="L335" s="10" t="s">
        <v>548</v>
      </c>
      <c r="M335" s="23">
        <v>525</v>
      </c>
      <c r="N335" s="23">
        <v>525</v>
      </c>
      <c r="O335" s="23">
        <v>0</v>
      </c>
      <c r="P335" s="67">
        <v>525</v>
      </c>
      <c r="Q335" s="23">
        <v>25000</v>
      </c>
      <c r="R335" s="23">
        <v>12360</v>
      </c>
      <c r="S335" s="23">
        <v>0</v>
      </c>
      <c r="T335" s="23">
        <v>0</v>
      </c>
      <c r="U335" s="23">
        <v>31</v>
      </c>
      <c r="V335" s="23">
        <v>12360</v>
      </c>
      <c r="W335" s="23">
        <v>0</v>
      </c>
      <c r="X335" s="23">
        <v>0</v>
      </c>
      <c r="Y335" s="23">
        <v>0</v>
      </c>
      <c r="Z335" s="23">
        <v>0</v>
      </c>
    </row>
    <row r="336" spans="1:26" ht="15" customHeight="1" outlineLevel="1" x14ac:dyDescent="0.25">
      <c r="A336" s="24" t="s">
        <v>712</v>
      </c>
      <c r="B336" s="24" t="s">
        <v>445</v>
      </c>
      <c r="C336" s="31" t="s">
        <v>465</v>
      </c>
      <c r="D336" s="31" t="s">
        <v>466</v>
      </c>
      <c r="E336" s="70">
        <v>45287</v>
      </c>
      <c r="F336" s="71">
        <v>45400</v>
      </c>
      <c r="G336" s="86">
        <v>47283</v>
      </c>
      <c r="H336" s="86">
        <v>46552</v>
      </c>
      <c r="I336" s="86"/>
      <c r="J336" s="73">
        <v>120240030</v>
      </c>
      <c r="K336" s="3" t="s">
        <v>711</v>
      </c>
      <c r="L336" s="10" t="s">
        <v>15</v>
      </c>
      <c r="M336" s="23">
        <v>237</v>
      </c>
      <c r="N336" s="23">
        <v>237</v>
      </c>
      <c r="O336" s="23">
        <v>0</v>
      </c>
      <c r="P336" s="67">
        <v>237</v>
      </c>
      <c r="Q336" s="23">
        <v>0</v>
      </c>
      <c r="R336" s="23">
        <v>0</v>
      </c>
      <c r="S336" s="23">
        <v>0</v>
      </c>
      <c r="T336" s="23">
        <v>0</v>
      </c>
      <c r="U336" s="23">
        <v>0</v>
      </c>
      <c r="V336" s="23">
        <v>0</v>
      </c>
      <c r="W336" s="23">
        <v>0</v>
      </c>
      <c r="X336" s="23">
        <v>0</v>
      </c>
      <c r="Y336" s="23">
        <v>0</v>
      </c>
      <c r="Z336" s="23">
        <v>0</v>
      </c>
    </row>
    <row r="337" spans="1:26" s="35" customFormat="1" ht="15" customHeight="1" outlineLevel="1" x14ac:dyDescent="0.25">
      <c r="A337" s="2" t="s">
        <v>239</v>
      </c>
      <c r="B337" s="2" t="s">
        <v>239</v>
      </c>
      <c r="C337" s="31" t="s">
        <v>240</v>
      </c>
      <c r="D337" s="31" t="s">
        <v>241</v>
      </c>
      <c r="E337" s="70">
        <v>44222</v>
      </c>
      <c r="F337" s="71">
        <v>44333</v>
      </c>
      <c r="G337" s="86">
        <v>46167</v>
      </c>
      <c r="H337" s="86">
        <v>45437</v>
      </c>
      <c r="I337" s="87"/>
      <c r="J337" s="73">
        <v>620210120</v>
      </c>
      <c r="K337" s="19" t="s">
        <v>483</v>
      </c>
      <c r="L337" s="10" t="s">
        <v>29</v>
      </c>
      <c r="M337" s="23">
        <v>0</v>
      </c>
      <c r="N337" s="23">
        <v>0</v>
      </c>
      <c r="O337" s="23">
        <v>0</v>
      </c>
      <c r="P337" s="67">
        <v>0</v>
      </c>
      <c r="Q337" s="9">
        <v>82220</v>
      </c>
      <c r="R337" s="9">
        <v>82220</v>
      </c>
      <c r="S337" s="9">
        <v>365</v>
      </c>
      <c r="T337" s="9">
        <v>82220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</row>
    <row r="338" spans="1:26" s="35" customFormat="1" ht="15" customHeight="1" outlineLevel="1" x14ac:dyDescent="0.25">
      <c r="A338" s="2" t="s">
        <v>239</v>
      </c>
      <c r="B338" s="2" t="s">
        <v>239</v>
      </c>
      <c r="C338" s="31" t="s">
        <v>242</v>
      </c>
      <c r="D338" s="31" t="s">
        <v>243</v>
      </c>
      <c r="E338" s="71">
        <v>41757</v>
      </c>
      <c r="F338" s="71">
        <v>42264</v>
      </c>
      <c r="G338" s="103" t="s">
        <v>14</v>
      </c>
      <c r="H338" s="103" t="s">
        <v>14</v>
      </c>
      <c r="I338" s="72">
        <v>24640</v>
      </c>
      <c r="J338" s="31">
        <v>820140090</v>
      </c>
      <c r="K338" s="19" t="s">
        <v>326</v>
      </c>
      <c r="L338" s="10" t="s">
        <v>29</v>
      </c>
      <c r="M338" s="9">
        <v>0</v>
      </c>
      <c r="N338" s="9">
        <v>0</v>
      </c>
      <c r="O338" s="9">
        <v>0</v>
      </c>
      <c r="P338" s="61">
        <v>0</v>
      </c>
      <c r="Q338" s="9">
        <v>12110</v>
      </c>
      <c r="R338" s="9">
        <v>10232</v>
      </c>
      <c r="S338" s="9">
        <v>21</v>
      </c>
      <c r="T338" s="9">
        <v>4775</v>
      </c>
      <c r="U338" s="9">
        <v>13</v>
      </c>
      <c r="V338" s="9">
        <v>5457</v>
      </c>
      <c r="W338" s="9">
        <v>0</v>
      </c>
      <c r="X338" s="9">
        <v>0</v>
      </c>
      <c r="Y338" s="9">
        <v>0</v>
      </c>
      <c r="Z338" s="9">
        <v>0</v>
      </c>
    </row>
    <row r="339" spans="1:26" s="35" customFormat="1" ht="15" customHeight="1" outlineLevel="1" x14ac:dyDescent="0.25">
      <c r="A339" s="24" t="s">
        <v>239</v>
      </c>
      <c r="B339" s="24" t="s">
        <v>239</v>
      </c>
      <c r="C339" s="31">
        <v>624</v>
      </c>
      <c r="D339" s="31" t="s">
        <v>241</v>
      </c>
      <c r="E339" s="71">
        <v>42877</v>
      </c>
      <c r="F339" s="71">
        <v>43027</v>
      </c>
      <c r="G339" s="71">
        <v>45597</v>
      </c>
      <c r="H339" s="71" t="s">
        <v>14</v>
      </c>
      <c r="I339" s="72"/>
      <c r="J339" s="31" t="s">
        <v>604</v>
      </c>
      <c r="K339" s="19" t="s">
        <v>360</v>
      </c>
      <c r="L339" s="10" t="s">
        <v>33</v>
      </c>
      <c r="M339" s="23">
        <v>176</v>
      </c>
      <c r="N339" s="23">
        <v>176</v>
      </c>
      <c r="O339" s="23">
        <v>0</v>
      </c>
      <c r="P339" s="67">
        <v>176</v>
      </c>
      <c r="Q339" s="9">
        <v>7827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</row>
    <row r="340" spans="1:26" ht="15" customHeight="1" outlineLevel="1" x14ac:dyDescent="0.25">
      <c r="A340" s="2" t="s">
        <v>239</v>
      </c>
      <c r="B340" s="2" t="s">
        <v>239</v>
      </c>
      <c r="C340" s="31" t="s">
        <v>242</v>
      </c>
      <c r="D340" s="31" t="s">
        <v>243</v>
      </c>
      <c r="E340" s="70">
        <v>43789</v>
      </c>
      <c r="F340" s="71">
        <v>43937</v>
      </c>
      <c r="G340" s="86">
        <v>45771</v>
      </c>
      <c r="H340" s="86" t="s">
        <v>14</v>
      </c>
      <c r="I340" s="87"/>
      <c r="J340" s="31">
        <v>820200070</v>
      </c>
      <c r="K340" s="24" t="s">
        <v>427</v>
      </c>
      <c r="L340" s="10" t="s">
        <v>29</v>
      </c>
      <c r="M340" s="9">
        <v>0</v>
      </c>
      <c r="N340" s="9">
        <v>0</v>
      </c>
      <c r="O340" s="9">
        <v>0</v>
      </c>
      <c r="P340" s="61">
        <v>0</v>
      </c>
      <c r="Q340" s="9">
        <v>21840</v>
      </c>
      <c r="R340" s="9">
        <v>21840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44</v>
      </c>
      <c r="Z340" s="9">
        <v>21840</v>
      </c>
    </row>
    <row r="341" spans="1:26" ht="15" customHeight="1" outlineLevel="1" x14ac:dyDescent="0.25">
      <c r="A341" s="2" t="s">
        <v>314</v>
      </c>
      <c r="B341" s="2" t="s">
        <v>304</v>
      </c>
      <c r="C341" s="31" t="s">
        <v>496</v>
      </c>
      <c r="D341" s="31" t="s">
        <v>497</v>
      </c>
      <c r="E341" s="70">
        <v>44209</v>
      </c>
      <c r="F341" s="71">
        <v>44301</v>
      </c>
      <c r="G341" s="86">
        <v>46174</v>
      </c>
      <c r="H341" s="86" t="s">
        <v>14</v>
      </c>
      <c r="I341" s="87"/>
      <c r="J341" s="73">
        <v>820210060</v>
      </c>
      <c r="K341" s="3" t="s">
        <v>495</v>
      </c>
      <c r="L341" s="10" t="s">
        <v>29</v>
      </c>
      <c r="M341" s="9">
        <v>0</v>
      </c>
      <c r="N341" s="9">
        <v>0</v>
      </c>
      <c r="O341" s="9">
        <v>0</v>
      </c>
      <c r="P341" s="61">
        <v>0</v>
      </c>
      <c r="Q341" s="9">
        <v>65000</v>
      </c>
      <c r="R341" s="9">
        <v>27636</v>
      </c>
      <c r="S341" s="9">
        <v>110</v>
      </c>
      <c r="T341" s="9">
        <v>27636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</row>
    <row r="342" spans="1:26" ht="15" customHeight="1" x14ac:dyDescent="0.25">
      <c r="A342" s="7"/>
      <c r="B342" s="7"/>
      <c r="C342" s="31"/>
      <c r="D342" s="31"/>
      <c r="E342" s="17"/>
      <c r="F342" s="17"/>
      <c r="G342" s="27"/>
      <c r="H342" s="27"/>
      <c r="I342" s="27"/>
      <c r="J342" s="34"/>
      <c r="K342" s="11" t="s">
        <v>764</v>
      </c>
      <c r="L342" s="13">
        <f>COUNTA(L325:L341)</f>
        <v>17</v>
      </c>
      <c r="M342" s="12">
        <f t="shared" ref="M342:Z342" si="34">SUM(M325:M341)</f>
        <v>6043</v>
      </c>
      <c r="N342" s="12">
        <f t="shared" si="34"/>
        <v>3939</v>
      </c>
      <c r="O342" s="12">
        <f t="shared" si="34"/>
        <v>0</v>
      </c>
      <c r="P342" s="62">
        <f t="shared" si="34"/>
        <v>3939</v>
      </c>
      <c r="Q342" s="12">
        <f t="shared" si="34"/>
        <v>1575406</v>
      </c>
      <c r="R342" s="12">
        <f t="shared" si="34"/>
        <v>1219217</v>
      </c>
      <c r="S342" s="12">
        <f t="shared" si="34"/>
        <v>2082</v>
      </c>
      <c r="T342" s="12">
        <f t="shared" si="34"/>
        <v>471607</v>
      </c>
      <c r="U342" s="12">
        <f t="shared" si="34"/>
        <v>1498</v>
      </c>
      <c r="V342" s="12">
        <f t="shared" si="34"/>
        <v>725770</v>
      </c>
      <c r="W342" s="12">
        <f t="shared" si="34"/>
        <v>0</v>
      </c>
      <c r="X342" s="12">
        <f t="shared" si="34"/>
        <v>0</v>
      </c>
      <c r="Y342" s="12">
        <f t="shared" si="34"/>
        <v>44</v>
      </c>
      <c r="Z342" s="12">
        <f t="shared" si="34"/>
        <v>21840</v>
      </c>
    </row>
    <row r="343" spans="1:26" ht="1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124"/>
      <c r="J343" s="78"/>
      <c r="K343" s="79"/>
      <c r="L343" s="93"/>
      <c r="M343" s="80"/>
      <c r="N343" s="80"/>
      <c r="O343" s="80"/>
      <c r="P343" s="81"/>
      <c r="Q343" s="80"/>
      <c r="R343" s="80"/>
      <c r="S343" s="80"/>
      <c r="T343" s="80"/>
      <c r="U343" s="80"/>
      <c r="V343" s="80"/>
      <c r="W343" s="80"/>
      <c r="X343" s="80"/>
      <c r="Y343" s="80"/>
      <c r="Z343" s="152"/>
    </row>
    <row r="344" spans="1:26" ht="15" customHeight="1" outlineLevel="1" x14ac:dyDescent="0.25">
      <c r="A344" s="35"/>
      <c r="B344" s="35"/>
      <c r="C344" s="35"/>
      <c r="D344" s="35"/>
      <c r="E344" s="35"/>
      <c r="F344" s="35"/>
      <c r="G344" s="35"/>
      <c r="H344" s="35"/>
      <c r="I344" s="124"/>
      <c r="J344" s="69" t="s">
        <v>11</v>
      </c>
      <c r="K344" s="8" t="s">
        <v>12</v>
      </c>
      <c r="L344" s="14"/>
      <c r="M344" s="9"/>
      <c r="N344" s="9"/>
      <c r="O344" s="9"/>
      <c r="P344" s="61"/>
      <c r="Q344" s="9"/>
      <c r="R344" s="9"/>
      <c r="S344" s="9"/>
      <c r="T344" s="9"/>
      <c r="U344" s="9"/>
      <c r="V344" s="9"/>
      <c r="W344" s="9"/>
      <c r="X344" s="9"/>
      <c r="Y344" s="9"/>
      <c r="Z344" s="152"/>
    </row>
    <row r="345" spans="1:26" ht="15" customHeight="1" outlineLevel="1" x14ac:dyDescent="0.25">
      <c r="A345" s="2" t="s">
        <v>249</v>
      </c>
      <c r="B345" s="2" t="s">
        <v>296</v>
      </c>
      <c r="C345" s="31" t="s">
        <v>250</v>
      </c>
      <c r="D345" s="31" t="s">
        <v>251</v>
      </c>
      <c r="E345" s="70">
        <v>35516</v>
      </c>
      <c r="F345" s="70">
        <v>35586</v>
      </c>
      <c r="G345" s="146" t="s">
        <v>14</v>
      </c>
      <c r="H345" s="146">
        <v>36716</v>
      </c>
      <c r="I345" s="147">
        <v>21012</v>
      </c>
      <c r="J345" s="31">
        <v>119970780</v>
      </c>
      <c r="K345" s="3" t="s">
        <v>252</v>
      </c>
      <c r="L345" s="10" t="s">
        <v>15</v>
      </c>
      <c r="M345" s="9">
        <v>3</v>
      </c>
      <c r="N345" s="9">
        <v>1</v>
      </c>
      <c r="O345" s="9">
        <v>1</v>
      </c>
      <c r="P345" s="61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</row>
    <row r="346" spans="1:26" ht="15" customHeight="1" outlineLevel="1" x14ac:dyDescent="0.25">
      <c r="A346" s="2" t="s">
        <v>249</v>
      </c>
      <c r="B346" s="2" t="s">
        <v>296</v>
      </c>
      <c r="C346" s="31" t="s">
        <v>571</v>
      </c>
      <c r="D346" s="31" t="s">
        <v>572</v>
      </c>
      <c r="E346" s="70">
        <v>44642</v>
      </c>
      <c r="F346" s="71">
        <v>44826</v>
      </c>
      <c r="G346" s="86">
        <v>46659</v>
      </c>
      <c r="H346" s="86" t="s">
        <v>14</v>
      </c>
      <c r="I346" s="87"/>
      <c r="J346" s="73">
        <v>620220050</v>
      </c>
      <c r="K346" s="3" t="s">
        <v>558</v>
      </c>
      <c r="L346" s="10" t="s">
        <v>15</v>
      </c>
      <c r="M346" s="23">
        <v>2</v>
      </c>
      <c r="N346" s="23">
        <v>1</v>
      </c>
      <c r="O346" s="23">
        <v>1</v>
      </c>
      <c r="P346" s="67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v>0</v>
      </c>
      <c r="V346" s="23">
        <v>0</v>
      </c>
      <c r="W346" s="23">
        <v>0</v>
      </c>
      <c r="X346" s="23">
        <v>0</v>
      </c>
      <c r="Y346" s="23">
        <v>0</v>
      </c>
      <c r="Z346" s="23">
        <v>0</v>
      </c>
    </row>
    <row r="347" spans="1:26" ht="15" customHeight="1" x14ac:dyDescent="0.25">
      <c r="A347" s="7"/>
      <c r="B347" s="7"/>
      <c r="C347" s="31"/>
      <c r="D347" s="31"/>
      <c r="E347" s="17"/>
      <c r="F347" s="17"/>
      <c r="G347" s="27"/>
      <c r="H347" s="27"/>
      <c r="I347" s="27"/>
      <c r="J347" s="34"/>
      <c r="K347" s="11" t="s">
        <v>249</v>
      </c>
      <c r="L347" s="13">
        <f>COUNTA(L345:L346)</f>
        <v>2</v>
      </c>
      <c r="M347" s="12">
        <f t="shared" ref="M347:Z347" si="35">SUM(M345:M346)</f>
        <v>5</v>
      </c>
      <c r="N347" s="12">
        <f t="shared" si="35"/>
        <v>2</v>
      </c>
      <c r="O347" s="12">
        <f t="shared" si="35"/>
        <v>2</v>
      </c>
      <c r="P347" s="62">
        <f t="shared" si="35"/>
        <v>0</v>
      </c>
      <c r="Q347" s="12">
        <f t="shared" si="35"/>
        <v>0</v>
      </c>
      <c r="R347" s="12">
        <f t="shared" si="35"/>
        <v>0</v>
      </c>
      <c r="S347" s="12">
        <f t="shared" si="35"/>
        <v>0</v>
      </c>
      <c r="T347" s="12">
        <f t="shared" si="35"/>
        <v>0</v>
      </c>
      <c r="U347" s="12">
        <f t="shared" si="35"/>
        <v>0</v>
      </c>
      <c r="V347" s="12">
        <f t="shared" si="35"/>
        <v>0</v>
      </c>
      <c r="W347" s="12">
        <f t="shared" si="35"/>
        <v>0</v>
      </c>
      <c r="X347" s="12">
        <f t="shared" si="35"/>
        <v>0</v>
      </c>
      <c r="Y347" s="12">
        <f t="shared" si="35"/>
        <v>0</v>
      </c>
      <c r="Z347" s="12">
        <f t="shared" si="35"/>
        <v>0</v>
      </c>
    </row>
    <row r="348" spans="1:26" ht="1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124"/>
      <c r="J348" s="78"/>
      <c r="K348" s="79"/>
      <c r="L348" s="93"/>
      <c r="M348" s="80"/>
      <c r="N348" s="80"/>
      <c r="O348" s="80"/>
      <c r="P348" s="81"/>
      <c r="Q348" s="80"/>
      <c r="R348" s="80"/>
      <c r="S348" s="80"/>
      <c r="T348" s="80"/>
      <c r="U348" s="80"/>
      <c r="V348" s="80"/>
      <c r="W348" s="80"/>
      <c r="X348" s="80"/>
      <c r="Y348" s="80"/>
      <c r="Z348" s="152"/>
    </row>
    <row r="349" spans="1:26" ht="15" customHeight="1" outlineLevel="1" x14ac:dyDescent="0.25">
      <c r="A349" s="35"/>
      <c r="B349" s="35"/>
      <c r="C349" s="35"/>
      <c r="D349" s="35"/>
      <c r="E349" s="35"/>
      <c r="F349" s="35"/>
      <c r="G349" s="35"/>
      <c r="H349" s="35"/>
      <c r="I349" s="124"/>
      <c r="J349" s="69" t="s">
        <v>11</v>
      </c>
      <c r="K349" s="8" t="s">
        <v>12</v>
      </c>
      <c r="L349" s="14"/>
      <c r="M349" s="9"/>
      <c r="N349" s="9"/>
      <c r="O349" s="9"/>
      <c r="P349" s="61"/>
      <c r="Q349" s="9"/>
      <c r="R349" s="9"/>
      <c r="S349" s="9"/>
      <c r="T349" s="9"/>
      <c r="U349" s="9"/>
      <c r="V349" s="9"/>
      <c r="W349" s="9"/>
      <c r="X349" s="9"/>
      <c r="Y349" s="9"/>
      <c r="Z349" s="152"/>
    </row>
    <row r="350" spans="1:26" ht="15" customHeight="1" outlineLevel="1" x14ac:dyDescent="0.25">
      <c r="A350" s="2" t="s">
        <v>253</v>
      </c>
      <c r="B350" s="2" t="s">
        <v>296</v>
      </c>
      <c r="C350" s="31">
        <v>616</v>
      </c>
      <c r="D350" s="31">
        <v>327</v>
      </c>
      <c r="E350" s="70">
        <v>41879</v>
      </c>
      <c r="F350" s="70">
        <v>41942</v>
      </c>
      <c r="G350" s="148">
        <v>45966</v>
      </c>
      <c r="H350" s="148">
        <v>45266</v>
      </c>
      <c r="I350" s="149"/>
      <c r="J350" s="31" t="s">
        <v>605</v>
      </c>
      <c r="K350" s="3" t="s">
        <v>272</v>
      </c>
      <c r="L350" s="10" t="s">
        <v>29</v>
      </c>
      <c r="M350" s="9">
        <v>0</v>
      </c>
      <c r="N350" s="9">
        <v>0</v>
      </c>
      <c r="O350" s="9">
        <v>0</v>
      </c>
      <c r="P350" s="61">
        <v>0</v>
      </c>
      <c r="Q350" s="9">
        <v>4957</v>
      </c>
      <c r="R350" s="9">
        <v>4957</v>
      </c>
      <c r="S350" s="9">
        <v>11</v>
      </c>
      <c r="T350" s="9">
        <v>2515</v>
      </c>
      <c r="U350" s="9">
        <v>6</v>
      </c>
      <c r="V350" s="9">
        <v>2442</v>
      </c>
      <c r="W350" s="9">
        <v>0</v>
      </c>
      <c r="X350" s="9">
        <v>0</v>
      </c>
      <c r="Y350" s="9">
        <v>0</v>
      </c>
      <c r="Z350" s="9">
        <v>0</v>
      </c>
    </row>
    <row r="351" spans="1:26" ht="15" customHeight="1" outlineLevel="1" x14ac:dyDescent="0.25">
      <c r="A351" s="2" t="s">
        <v>253</v>
      </c>
      <c r="B351" s="2" t="s">
        <v>296</v>
      </c>
      <c r="C351" s="31" t="s">
        <v>377</v>
      </c>
      <c r="D351" s="31" t="s">
        <v>378</v>
      </c>
      <c r="E351" s="70">
        <v>42353</v>
      </c>
      <c r="F351" s="71">
        <v>43454</v>
      </c>
      <c r="G351" s="86">
        <v>46082</v>
      </c>
      <c r="H351" s="86">
        <v>44621</v>
      </c>
      <c r="I351" s="87"/>
      <c r="J351" s="31">
        <v>120160170</v>
      </c>
      <c r="K351" s="19" t="s">
        <v>404</v>
      </c>
      <c r="L351" s="10" t="s">
        <v>15</v>
      </c>
      <c r="M351" s="9">
        <v>5</v>
      </c>
      <c r="N351" s="9">
        <v>1</v>
      </c>
      <c r="O351" s="9">
        <v>1</v>
      </c>
      <c r="P351" s="61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</row>
    <row r="352" spans="1:26" ht="15" customHeight="1" outlineLevel="1" x14ac:dyDescent="0.25">
      <c r="A352" s="2" t="s">
        <v>253</v>
      </c>
      <c r="B352" s="2" t="s">
        <v>296</v>
      </c>
      <c r="C352" s="31" t="s">
        <v>448</v>
      </c>
      <c r="D352" s="31" t="s">
        <v>449</v>
      </c>
      <c r="E352" s="70">
        <v>44011</v>
      </c>
      <c r="F352" s="71">
        <v>44203</v>
      </c>
      <c r="G352" s="86">
        <v>46043</v>
      </c>
      <c r="H352" s="86" t="s">
        <v>14</v>
      </c>
      <c r="I352" s="87"/>
      <c r="J352" s="31">
        <v>620200070</v>
      </c>
      <c r="K352" s="19" t="s">
        <v>559</v>
      </c>
      <c r="L352" s="10" t="s">
        <v>15</v>
      </c>
      <c r="M352" s="9">
        <v>2</v>
      </c>
      <c r="N352" s="9">
        <v>2</v>
      </c>
      <c r="O352" s="9">
        <v>2</v>
      </c>
      <c r="P352" s="61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</row>
    <row r="353" spans="1:26" ht="15" customHeight="1" outlineLevel="1" x14ac:dyDescent="0.25">
      <c r="A353" s="2" t="s">
        <v>253</v>
      </c>
      <c r="B353" s="2" t="s">
        <v>296</v>
      </c>
      <c r="C353" s="31" t="s">
        <v>692</v>
      </c>
      <c r="D353" s="31" t="s">
        <v>693</v>
      </c>
      <c r="E353" s="70">
        <v>44811</v>
      </c>
      <c r="F353" s="71">
        <v>45400</v>
      </c>
      <c r="G353" s="86">
        <v>47267</v>
      </c>
      <c r="H353" s="86">
        <v>46536</v>
      </c>
      <c r="I353" s="86"/>
      <c r="J353" s="31">
        <v>620210160</v>
      </c>
      <c r="K353" s="24" t="s">
        <v>691</v>
      </c>
      <c r="L353" s="10" t="s">
        <v>15</v>
      </c>
      <c r="M353" s="9">
        <v>2</v>
      </c>
      <c r="N353" s="9">
        <v>2</v>
      </c>
      <c r="O353" s="9">
        <v>2</v>
      </c>
      <c r="P353" s="61">
        <v>0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</row>
    <row r="354" spans="1:26" ht="15" customHeight="1" x14ac:dyDescent="0.25">
      <c r="A354" s="7"/>
      <c r="B354" s="7"/>
      <c r="C354" s="31"/>
      <c r="D354" s="31"/>
      <c r="E354" s="17"/>
      <c r="F354" s="17"/>
      <c r="G354" s="27"/>
      <c r="H354" s="27"/>
      <c r="I354" s="27"/>
      <c r="J354" s="34"/>
      <c r="K354" s="11" t="s">
        <v>253</v>
      </c>
      <c r="L354" s="13">
        <f>COUNTA(L350:L353)</f>
        <v>4</v>
      </c>
      <c r="M354" s="12">
        <f>SUM(M350:M353)</f>
        <v>9</v>
      </c>
      <c r="N354" s="12">
        <f t="shared" ref="N354:Z354" si="36">SUM(N350:N353)</f>
        <v>5</v>
      </c>
      <c r="O354" s="12">
        <f t="shared" si="36"/>
        <v>5</v>
      </c>
      <c r="P354" s="62">
        <f t="shared" si="36"/>
        <v>0</v>
      </c>
      <c r="Q354" s="12">
        <f t="shared" si="36"/>
        <v>4957</v>
      </c>
      <c r="R354" s="12">
        <f t="shared" si="36"/>
        <v>4957</v>
      </c>
      <c r="S354" s="12">
        <f t="shared" si="36"/>
        <v>11</v>
      </c>
      <c r="T354" s="12">
        <f t="shared" si="36"/>
        <v>2515</v>
      </c>
      <c r="U354" s="12">
        <f t="shared" si="36"/>
        <v>6</v>
      </c>
      <c r="V354" s="12">
        <f t="shared" si="36"/>
        <v>2442</v>
      </c>
      <c r="W354" s="12">
        <f t="shared" si="36"/>
        <v>0</v>
      </c>
      <c r="X354" s="12">
        <f t="shared" si="36"/>
        <v>0</v>
      </c>
      <c r="Y354" s="12">
        <f t="shared" si="36"/>
        <v>0</v>
      </c>
      <c r="Z354" s="12">
        <f t="shared" si="36"/>
        <v>0</v>
      </c>
    </row>
    <row r="355" spans="1:26" ht="15" customHeight="1" x14ac:dyDescent="0.25">
      <c r="A355" s="7"/>
      <c r="B355" s="7"/>
      <c r="C355" s="31"/>
      <c r="D355" s="31"/>
      <c r="E355" s="17"/>
      <c r="F355" s="17"/>
      <c r="G355" s="27"/>
      <c r="H355" s="27"/>
      <c r="I355" s="27"/>
      <c r="J355" s="34"/>
      <c r="K355" s="11"/>
      <c r="L355" s="13"/>
      <c r="M355" s="12"/>
      <c r="N355" s="12"/>
      <c r="O355" s="12"/>
      <c r="P355" s="6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" customHeight="1" outlineLevel="1" x14ac:dyDescent="0.25">
      <c r="A356" s="75"/>
      <c r="B356" s="75"/>
      <c r="C356" s="76"/>
      <c r="D356" s="76"/>
      <c r="E356" s="77"/>
      <c r="F356" s="77"/>
      <c r="G356" s="77"/>
      <c r="H356" s="77"/>
      <c r="I356" s="77"/>
      <c r="J356" s="69" t="s">
        <v>11</v>
      </c>
      <c r="K356" s="8" t="s">
        <v>12</v>
      </c>
      <c r="L356" s="13"/>
      <c r="M356" s="12"/>
      <c r="N356" s="12"/>
      <c r="O356" s="12"/>
      <c r="P356" s="6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" customHeight="1" x14ac:dyDescent="0.25">
      <c r="A357" s="7"/>
      <c r="B357" s="7"/>
      <c r="C357" s="31"/>
      <c r="D357" s="31"/>
      <c r="E357" s="17"/>
      <c r="F357" s="17"/>
      <c r="G357" s="27"/>
      <c r="H357" s="27"/>
      <c r="I357" s="27"/>
      <c r="J357" s="34"/>
      <c r="K357" s="11" t="s">
        <v>327</v>
      </c>
      <c r="L357" s="13">
        <v>0</v>
      </c>
      <c r="M357" s="12">
        <v>0</v>
      </c>
      <c r="N357" s="12">
        <v>0</v>
      </c>
      <c r="O357" s="12">
        <v>0</v>
      </c>
      <c r="P357" s="6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</row>
    <row r="358" spans="1:26" ht="15" customHeight="1" x14ac:dyDescent="0.25">
      <c r="A358" s="7"/>
      <c r="B358" s="7"/>
      <c r="C358" s="31"/>
      <c r="D358" s="31"/>
      <c r="E358" s="17"/>
      <c r="F358" s="17"/>
      <c r="G358" s="27"/>
      <c r="H358" s="27"/>
      <c r="I358" s="27"/>
      <c r="J358" s="34"/>
      <c r="K358" s="11"/>
      <c r="L358" s="13"/>
      <c r="M358" s="12"/>
      <c r="N358" s="12"/>
      <c r="O358" s="12"/>
      <c r="P358" s="6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" customHeight="1" outlineLevel="1" x14ac:dyDescent="0.25">
      <c r="A359" s="7"/>
      <c r="B359" s="7"/>
      <c r="C359" s="31"/>
      <c r="D359" s="31"/>
      <c r="E359" s="17"/>
      <c r="F359" s="17"/>
      <c r="G359" s="27"/>
      <c r="H359" s="27"/>
      <c r="I359" s="27"/>
      <c r="J359" s="69" t="s">
        <v>11</v>
      </c>
      <c r="K359" s="8" t="s">
        <v>12</v>
      </c>
      <c r="L359" s="14"/>
      <c r="M359" s="9"/>
      <c r="N359" s="9"/>
      <c r="O359" s="9"/>
      <c r="P359" s="61"/>
      <c r="Q359" s="9"/>
      <c r="R359" s="9"/>
      <c r="S359" s="9"/>
      <c r="T359" s="9"/>
      <c r="U359" s="9"/>
      <c r="V359" s="9"/>
      <c r="W359" s="9"/>
      <c r="X359" s="9"/>
      <c r="Y359" s="9"/>
      <c r="Z359" s="152"/>
    </row>
    <row r="360" spans="1:26" ht="15" customHeight="1" outlineLevel="1" x14ac:dyDescent="0.25">
      <c r="A360" s="2" t="s">
        <v>254</v>
      </c>
      <c r="B360" s="2" t="s">
        <v>254</v>
      </c>
      <c r="C360" s="31">
        <v>693</v>
      </c>
      <c r="D360" s="31">
        <v>122</v>
      </c>
      <c r="E360" s="70">
        <v>44477</v>
      </c>
      <c r="F360" s="71">
        <v>44658</v>
      </c>
      <c r="G360" s="86">
        <v>46998</v>
      </c>
      <c r="H360" s="86" t="s">
        <v>14</v>
      </c>
      <c r="I360" s="87"/>
      <c r="J360" s="73">
        <v>820220010</v>
      </c>
      <c r="K360" s="3" t="s">
        <v>527</v>
      </c>
      <c r="L360" s="10" t="s">
        <v>33</v>
      </c>
      <c r="M360" s="9">
        <v>49</v>
      </c>
      <c r="N360" s="9">
        <v>49</v>
      </c>
      <c r="O360" s="9">
        <v>0</v>
      </c>
      <c r="P360" s="61">
        <v>49</v>
      </c>
      <c r="Q360" s="9">
        <v>4089</v>
      </c>
      <c r="R360" s="9">
        <v>4089</v>
      </c>
      <c r="S360" s="9">
        <v>0</v>
      </c>
      <c r="T360" s="9">
        <v>0</v>
      </c>
      <c r="U360" s="9">
        <v>10</v>
      </c>
      <c r="V360" s="9">
        <v>4089</v>
      </c>
      <c r="W360" s="9">
        <v>0</v>
      </c>
      <c r="X360" s="9">
        <v>0</v>
      </c>
      <c r="Y360" s="9">
        <v>0</v>
      </c>
      <c r="Z360" s="9">
        <v>0</v>
      </c>
    </row>
    <row r="361" spans="1:26" ht="15" customHeight="1" outlineLevel="1" x14ac:dyDescent="0.25">
      <c r="A361" s="2" t="s">
        <v>254</v>
      </c>
      <c r="B361" s="2" t="s">
        <v>254</v>
      </c>
      <c r="C361" s="31">
        <v>693</v>
      </c>
      <c r="D361" s="31">
        <v>122</v>
      </c>
      <c r="E361" s="70">
        <v>45236</v>
      </c>
      <c r="F361" s="71">
        <v>45344</v>
      </c>
      <c r="G361" s="86">
        <v>47199</v>
      </c>
      <c r="H361" s="86" t="s">
        <v>14</v>
      </c>
      <c r="I361" s="86"/>
      <c r="J361" s="73">
        <v>820240060</v>
      </c>
      <c r="K361" s="19" t="s">
        <v>428</v>
      </c>
      <c r="L361" s="10" t="s">
        <v>15</v>
      </c>
      <c r="M361" s="9">
        <v>213</v>
      </c>
      <c r="N361" s="9">
        <v>213</v>
      </c>
      <c r="O361" s="9">
        <v>0</v>
      </c>
      <c r="P361" s="61">
        <v>213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</row>
    <row r="362" spans="1:26" ht="15" customHeight="1" x14ac:dyDescent="0.25">
      <c r="A362" s="7"/>
      <c r="B362" s="7"/>
      <c r="C362" s="31"/>
      <c r="D362" s="31"/>
      <c r="E362" s="17"/>
      <c r="F362" s="17"/>
      <c r="G362" s="27"/>
      <c r="H362" s="27"/>
      <c r="I362" s="27"/>
      <c r="J362" s="34"/>
      <c r="K362" s="11" t="s">
        <v>254</v>
      </c>
      <c r="L362" s="13">
        <f>COUNTA(L360:L361)</f>
        <v>2</v>
      </c>
      <c r="M362" s="12">
        <f>SUM(M360:M361)</f>
        <v>262</v>
      </c>
      <c r="N362" s="12">
        <f t="shared" ref="N362:Z362" si="37">SUM(N360:N361)</f>
        <v>262</v>
      </c>
      <c r="O362" s="12">
        <f t="shared" si="37"/>
        <v>0</v>
      </c>
      <c r="P362" s="62">
        <f t="shared" si="37"/>
        <v>262</v>
      </c>
      <c r="Q362" s="12">
        <f t="shared" si="37"/>
        <v>4089</v>
      </c>
      <c r="R362" s="12">
        <f t="shared" si="37"/>
        <v>4089</v>
      </c>
      <c r="S362" s="12">
        <f t="shared" si="37"/>
        <v>0</v>
      </c>
      <c r="T362" s="12">
        <f t="shared" si="37"/>
        <v>0</v>
      </c>
      <c r="U362" s="12">
        <f t="shared" si="37"/>
        <v>10</v>
      </c>
      <c r="V362" s="12">
        <f t="shared" si="37"/>
        <v>4089</v>
      </c>
      <c r="W362" s="12">
        <f t="shared" si="37"/>
        <v>0</v>
      </c>
      <c r="X362" s="12">
        <f t="shared" si="37"/>
        <v>0</v>
      </c>
      <c r="Y362" s="12">
        <f t="shared" si="37"/>
        <v>0</v>
      </c>
      <c r="Z362" s="12">
        <f t="shared" si="37"/>
        <v>0</v>
      </c>
    </row>
    <row r="363" spans="1:26" x14ac:dyDescent="0.25">
      <c r="A363" s="35"/>
      <c r="B363" s="35"/>
      <c r="C363" s="35"/>
      <c r="D363" s="35"/>
      <c r="E363" s="35"/>
      <c r="F363" s="35"/>
      <c r="G363" s="35"/>
      <c r="H363" s="35"/>
      <c r="I363" s="124"/>
      <c r="J363" s="78"/>
      <c r="K363" s="79"/>
      <c r="L363" s="93"/>
      <c r="M363" s="80"/>
      <c r="N363" s="80"/>
      <c r="O363" s="80"/>
      <c r="P363" s="81"/>
      <c r="Q363" s="80"/>
      <c r="R363" s="80"/>
      <c r="S363" s="80"/>
      <c r="T363" s="80"/>
      <c r="U363" s="80"/>
      <c r="V363" s="80"/>
      <c r="W363" s="80"/>
      <c r="X363" s="80"/>
      <c r="Y363" s="80"/>
      <c r="Z363" s="152"/>
    </row>
    <row r="364" spans="1:26" outlineLevel="1" x14ac:dyDescent="0.25">
      <c r="A364" s="35"/>
      <c r="B364" s="35"/>
      <c r="C364" s="35"/>
      <c r="D364" s="35"/>
      <c r="E364" s="35"/>
      <c r="F364" s="35"/>
      <c r="G364" s="35"/>
      <c r="H364" s="35"/>
      <c r="I364" s="124"/>
      <c r="J364" s="69" t="s">
        <v>11</v>
      </c>
      <c r="K364" s="8" t="s">
        <v>12</v>
      </c>
      <c r="L364" s="14"/>
      <c r="M364" s="9"/>
      <c r="N364" s="9"/>
      <c r="O364" s="9"/>
      <c r="P364" s="61"/>
      <c r="Q364" s="9"/>
      <c r="R364" s="9"/>
      <c r="S364" s="9"/>
      <c r="T364" s="9"/>
      <c r="U364" s="9"/>
      <c r="V364" s="9"/>
      <c r="W364" s="9"/>
      <c r="X364" s="9"/>
      <c r="Y364" s="9"/>
      <c r="Z364" s="152"/>
    </row>
    <row r="365" spans="1:26" outlineLevel="1" x14ac:dyDescent="0.25">
      <c r="A365" s="2" t="s">
        <v>255</v>
      </c>
      <c r="B365" s="2" t="s">
        <v>289</v>
      </c>
      <c r="C365" s="31" t="s">
        <v>256</v>
      </c>
      <c r="D365" s="31" t="s">
        <v>257</v>
      </c>
      <c r="E365" s="70">
        <v>39148</v>
      </c>
      <c r="F365" s="70">
        <v>39695</v>
      </c>
      <c r="G365" s="150" t="s">
        <v>14</v>
      </c>
      <c r="H365" s="150">
        <v>43030</v>
      </c>
      <c r="I365" s="151">
        <v>23941</v>
      </c>
      <c r="J365" s="31">
        <v>120070660</v>
      </c>
      <c r="K365" s="3" t="s">
        <v>261</v>
      </c>
      <c r="L365" s="10" t="s">
        <v>15</v>
      </c>
      <c r="M365" s="9">
        <v>3</v>
      </c>
      <c r="N365" s="9">
        <v>1</v>
      </c>
      <c r="O365" s="9">
        <v>1</v>
      </c>
      <c r="P365" s="61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</row>
    <row r="366" spans="1:26" outlineLevel="1" x14ac:dyDescent="0.25">
      <c r="A366" s="2" t="s">
        <v>255</v>
      </c>
      <c r="B366" s="2" t="s">
        <v>289</v>
      </c>
      <c r="C366" s="31" t="s">
        <v>258</v>
      </c>
      <c r="D366" s="31" t="s">
        <v>259</v>
      </c>
      <c r="E366" s="71">
        <v>41711</v>
      </c>
      <c r="F366" s="71">
        <v>41935</v>
      </c>
      <c r="G366" s="71">
        <v>45960</v>
      </c>
      <c r="H366" s="71">
        <v>45260</v>
      </c>
      <c r="I366" s="72"/>
      <c r="J366" s="31">
        <v>120140020</v>
      </c>
      <c r="K366" s="3" t="s">
        <v>260</v>
      </c>
      <c r="L366" s="10" t="s">
        <v>15</v>
      </c>
      <c r="M366" s="9">
        <v>4</v>
      </c>
      <c r="N366" s="9">
        <v>1</v>
      </c>
      <c r="O366" s="9">
        <v>1</v>
      </c>
      <c r="P366" s="61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</row>
    <row r="367" spans="1:26" outlineLevel="1" x14ac:dyDescent="0.25">
      <c r="A367" s="2" t="s">
        <v>255</v>
      </c>
      <c r="B367" s="2" t="s">
        <v>147</v>
      </c>
      <c r="C367" s="31" t="s">
        <v>738</v>
      </c>
      <c r="D367" s="31" t="s">
        <v>739</v>
      </c>
      <c r="E367" s="70">
        <v>45461</v>
      </c>
      <c r="F367" s="71">
        <v>45631</v>
      </c>
      <c r="G367" s="86" t="s">
        <v>14</v>
      </c>
      <c r="H367" s="86" t="s">
        <v>14</v>
      </c>
      <c r="I367" s="86"/>
      <c r="J367" s="31">
        <v>820240020</v>
      </c>
      <c r="K367" s="3" t="s">
        <v>740</v>
      </c>
      <c r="L367" s="10" t="s">
        <v>29</v>
      </c>
      <c r="M367" s="9">
        <v>0</v>
      </c>
      <c r="N367" s="9">
        <v>0</v>
      </c>
      <c r="O367" s="9">
        <v>0</v>
      </c>
      <c r="P367" s="61">
        <v>0</v>
      </c>
      <c r="Q367" s="9">
        <v>5308</v>
      </c>
      <c r="R367" s="9">
        <v>5308</v>
      </c>
      <c r="S367" s="9">
        <v>0</v>
      </c>
      <c r="T367" s="9">
        <v>0</v>
      </c>
      <c r="U367" s="9">
        <v>13</v>
      </c>
      <c r="V367" s="9">
        <v>5308</v>
      </c>
      <c r="W367" s="9">
        <v>0</v>
      </c>
      <c r="X367" s="9">
        <v>0</v>
      </c>
      <c r="Y367" s="9">
        <v>0</v>
      </c>
      <c r="Z367" s="9">
        <v>0</v>
      </c>
    </row>
    <row r="368" spans="1:26" s="35" customFormat="1" outlineLevel="1" x14ac:dyDescent="0.25">
      <c r="A368" s="2" t="s">
        <v>255</v>
      </c>
      <c r="B368" s="2" t="s">
        <v>147</v>
      </c>
      <c r="C368" s="31" t="s">
        <v>779</v>
      </c>
      <c r="D368" s="31" t="s">
        <v>739</v>
      </c>
      <c r="E368" s="70">
        <v>45237</v>
      </c>
      <c r="F368" s="71">
        <v>45666</v>
      </c>
      <c r="G368" s="86">
        <v>11079</v>
      </c>
      <c r="H368" s="86">
        <v>46874</v>
      </c>
      <c r="I368" s="87"/>
      <c r="J368" s="73">
        <v>120240060</v>
      </c>
      <c r="K368" s="24" t="s">
        <v>780</v>
      </c>
      <c r="L368" s="10" t="s">
        <v>15</v>
      </c>
      <c r="M368" s="23">
        <v>130</v>
      </c>
      <c r="N368" s="23">
        <v>130</v>
      </c>
      <c r="O368" s="23">
        <v>0</v>
      </c>
      <c r="P368" s="67">
        <v>130</v>
      </c>
      <c r="Q368" s="84">
        <v>0</v>
      </c>
      <c r="R368" s="85">
        <v>0</v>
      </c>
      <c r="S368" s="85">
        <v>0</v>
      </c>
      <c r="T368" s="85">
        <v>0</v>
      </c>
      <c r="U368" s="85">
        <v>0</v>
      </c>
      <c r="V368" s="85">
        <v>0</v>
      </c>
      <c r="W368" s="85">
        <v>0</v>
      </c>
      <c r="X368" s="85">
        <v>0</v>
      </c>
      <c r="Y368" s="23">
        <v>0</v>
      </c>
      <c r="Z368" s="23">
        <v>0</v>
      </c>
    </row>
    <row r="369" spans="1:26" s="35" customFormat="1" outlineLevel="1" x14ac:dyDescent="0.25">
      <c r="A369" s="2" t="s">
        <v>255</v>
      </c>
      <c r="B369" s="2" t="s">
        <v>289</v>
      </c>
      <c r="C369" s="31" t="s">
        <v>394</v>
      </c>
      <c r="D369" s="31" t="s">
        <v>395</v>
      </c>
      <c r="E369" s="70">
        <v>45595</v>
      </c>
      <c r="F369" s="71">
        <v>45771</v>
      </c>
      <c r="G369" s="86">
        <v>12950</v>
      </c>
      <c r="H369" s="86">
        <v>46919</v>
      </c>
      <c r="I369" s="87"/>
      <c r="J369" s="73" t="s">
        <v>781</v>
      </c>
      <c r="K369" s="24" t="s">
        <v>782</v>
      </c>
      <c r="L369" s="10" t="s">
        <v>29</v>
      </c>
      <c r="M369" s="23">
        <v>0</v>
      </c>
      <c r="N369" s="23">
        <v>0</v>
      </c>
      <c r="O369" s="23">
        <v>0</v>
      </c>
      <c r="P369" s="67">
        <v>0</v>
      </c>
      <c r="Q369" s="84">
        <v>41052</v>
      </c>
      <c r="R369" s="85">
        <v>18936</v>
      </c>
      <c r="S369" s="85">
        <v>8</v>
      </c>
      <c r="T369" s="85">
        <v>3286</v>
      </c>
      <c r="U369" s="85">
        <v>63</v>
      </c>
      <c r="V369" s="85">
        <v>15650</v>
      </c>
      <c r="W369" s="85">
        <v>0</v>
      </c>
      <c r="X369" s="85">
        <v>0</v>
      </c>
      <c r="Y369" s="23">
        <v>0</v>
      </c>
      <c r="Z369" s="23">
        <v>0</v>
      </c>
    </row>
    <row r="370" spans="1:26" x14ac:dyDescent="0.25">
      <c r="A370" s="7"/>
      <c r="B370" s="7"/>
      <c r="C370" s="31"/>
      <c r="D370" s="31"/>
      <c r="E370" s="17"/>
      <c r="F370" s="17"/>
      <c r="G370" s="27"/>
      <c r="H370" s="27"/>
      <c r="I370" s="27"/>
      <c r="J370" s="34"/>
      <c r="K370" s="11" t="s">
        <v>255</v>
      </c>
      <c r="L370" s="13">
        <f>COUNTA(L365:L369)</f>
        <v>5</v>
      </c>
      <c r="M370" s="12">
        <f>SUM(M365:M369)</f>
        <v>137</v>
      </c>
      <c r="N370" s="12">
        <f t="shared" ref="N370:Z370" si="38">SUM(N365:N369)</f>
        <v>132</v>
      </c>
      <c r="O370" s="12">
        <f t="shared" si="38"/>
        <v>2</v>
      </c>
      <c r="P370" s="62">
        <f t="shared" si="38"/>
        <v>130</v>
      </c>
      <c r="Q370" s="12">
        <f t="shared" si="38"/>
        <v>46360</v>
      </c>
      <c r="R370" s="12">
        <f t="shared" si="38"/>
        <v>24244</v>
      </c>
      <c r="S370" s="12">
        <f t="shared" si="38"/>
        <v>8</v>
      </c>
      <c r="T370" s="12">
        <f t="shared" si="38"/>
        <v>3286</v>
      </c>
      <c r="U370" s="12">
        <f t="shared" si="38"/>
        <v>76</v>
      </c>
      <c r="V370" s="12">
        <f t="shared" si="38"/>
        <v>20958</v>
      </c>
      <c r="W370" s="12">
        <f t="shared" si="38"/>
        <v>0</v>
      </c>
      <c r="X370" s="12">
        <f t="shared" si="38"/>
        <v>0</v>
      </c>
      <c r="Y370" s="12">
        <f t="shared" si="38"/>
        <v>0</v>
      </c>
      <c r="Z370" s="12">
        <f t="shared" si="38"/>
        <v>0</v>
      </c>
    </row>
    <row r="371" spans="1:26" x14ac:dyDescent="0.25">
      <c r="A371" s="7"/>
      <c r="B371" s="7"/>
      <c r="C371" s="31"/>
      <c r="D371" s="31"/>
      <c r="E371" s="17"/>
      <c r="F371" s="17"/>
      <c r="G371" s="27"/>
      <c r="H371" s="27"/>
      <c r="I371" s="27"/>
      <c r="J371" s="34"/>
      <c r="K371" s="11"/>
      <c r="L371" s="13"/>
      <c r="M371" s="12"/>
      <c r="N371" s="12"/>
      <c r="O371" s="12"/>
      <c r="P371" s="6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outlineLevel="1" x14ac:dyDescent="0.25">
      <c r="A372" s="7"/>
      <c r="B372" s="7"/>
      <c r="C372" s="31"/>
      <c r="D372" s="31"/>
      <c r="E372" s="17"/>
      <c r="F372" s="17"/>
      <c r="G372" s="27"/>
      <c r="H372" s="27"/>
      <c r="I372" s="27"/>
      <c r="J372" s="69" t="s">
        <v>11</v>
      </c>
      <c r="K372" s="8" t="s">
        <v>12</v>
      </c>
      <c r="L372" s="14"/>
      <c r="M372" s="9"/>
      <c r="N372" s="9"/>
      <c r="O372" s="9"/>
      <c r="P372" s="61"/>
      <c r="Q372" s="9"/>
      <c r="R372" s="9"/>
      <c r="S372" s="9"/>
      <c r="T372" s="9"/>
      <c r="U372" s="9"/>
      <c r="V372" s="9"/>
      <c r="W372" s="9"/>
      <c r="X372" s="9"/>
      <c r="Y372" s="9"/>
      <c r="Z372" s="152"/>
    </row>
    <row r="373" spans="1:26" outlineLevel="1" x14ac:dyDescent="0.25">
      <c r="A373" s="24" t="s">
        <v>478</v>
      </c>
      <c r="B373" s="2" t="s">
        <v>155</v>
      </c>
      <c r="C373" s="31" t="s">
        <v>479</v>
      </c>
      <c r="D373" s="31" t="s">
        <v>480</v>
      </c>
      <c r="E373" s="70">
        <v>44215</v>
      </c>
      <c r="F373" s="71">
        <v>44343</v>
      </c>
      <c r="G373" s="86">
        <v>46188</v>
      </c>
      <c r="H373" s="86">
        <v>45488</v>
      </c>
      <c r="I373" s="87"/>
      <c r="J373" s="73">
        <v>120210080</v>
      </c>
      <c r="K373" s="24" t="s">
        <v>477</v>
      </c>
      <c r="L373" s="110" t="s">
        <v>33</v>
      </c>
      <c r="M373" s="23">
        <v>200</v>
      </c>
      <c r="N373" s="23">
        <v>128</v>
      </c>
      <c r="O373" s="23">
        <v>3</v>
      </c>
      <c r="P373" s="67">
        <v>125</v>
      </c>
      <c r="Q373" s="23">
        <v>3500</v>
      </c>
      <c r="R373" s="23">
        <v>3500</v>
      </c>
      <c r="S373" s="23">
        <v>0</v>
      </c>
      <c r="T373" s="23">
        <v>0</v>
      </c>
      <c r="U373" s="23">
        <v>0</v>
      </c>
      <c r="V373" s="23">
        <v>0</v>
      </c>
      <c r="W373" s="23">
        <v>0</v>
      </c>
      <c r="X373" s="23">
        <v>0</v>
      </c>
      <c r="Y373" s="23">
        <v>7</v>
      </c>
      <c r="Z373" s="23">
        <v>3500</v>
      </c>
    </row>
    <row r="374" spans="1:26" x14ac:dyDescent="0.25">
      <c r="A374" s="7"/>
      <c r="B374" s="7"/>
      <c r="C374" s="31"/>
      <c r="D374" s="31"/>
      <c r="E374" s="17"/>
      <c r="F374" s="17"/>
      <c r="G374" s="27"/>
      <c r="H374" s="27"/>
      <c r="I374" s="27"/>
      <c r="J374" s="34"/>
      <c r="K374" s="11" t="s">
        <v>478</v>
      </c>
      <c r="L374" s="13">
        <f>COUNTA(L373:L373)</f>
        <v>1</v>
      </c>
      <c r="M374" s="12">
        <f t="shared" ref="M374:Z374" si="39">SUM(M373:M373)</f>
        <v>200</v>
      </c>
      <c r="N374" s="12">
        <f t="shared" si="39"/>
        <v>128</v>
      </c>
      <c r="O374" s="12">
        <f t="shared" si="39"/>
        <v>3</v>
      </c>
      <c r="P374" s="62">
        <f t="shared" si="39"/>
        <v>125</v>
      </c>
      <c r="Q374" s="12">
        <f t="shared" si="39"/>
        <v>3500</v>
      </c>
      <c r="R374" s="12">
        <f t="shared" si="39"/>
        <v>3500</v>
      </c>
      <c r="S374" s="12">
        <f t="shared" si="39"/>
        <v>0</v>
      </c>
      <c r="T374" s="12">
        <f t="shared" si="39"/>
        <v>0</v>
      </c>
      <c r="U374" s="12">
        <f t="shared" si="39"/>
        <v>0</v>
      </c>
      <c r="V374" s="12">
        <f t="shared" si="39"/>
        <v>0</v>
      </c>
      <c r="W374" s="12">
        <f t="shared" si="39"/>
        <v>0</v>
      </c>
      <c r="X374" s="12">
        <f t="shared" si="39"/>
        <v>0</v>
      </c>
      <c r="Y374" s="12">
        <f t="shared" si="39"/>
        <v>7</v>
      </c>
      <c r="Z374" s="12">
        <f t="shared" si="39"/>
        <v>3500</v>
      </c>
    </row>
    <row r="375" spans="1:26" x14ac:dyDescent="0.25">
      <c r="A375" s="35"/>
      <c r="B375" s="35"/>
      <c r="C375" s="35"/>
      <c r="D375" s="35"/>
      <c r="E375" s="35"/>
      <c r="F375" s="35"/>
      <c r="G375" s="35"/>
      <c r="H375" s="35"/>
      <c r="I375" s="124"/>
      <c r="J375" s="34"/>
      <c r="K375" s="11"/>
      <c r="L375" s="13"/>
      <c r="M375" s="12"/>
      <c r="N375" s="12"/>
      <c r="O375" s="12"/>
      <c r="P375" s="6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outlineLevel="1" x14ac:dyDescent="0.25">
      <c r="A376" s="35"/>
      <c r="B376" s="35"/>
      <c r="C376" s="35"/>
      <c r="D376" s="35"/>
      <c r="E376" s="35"/>
      <c r="F376" s="35"/>
      <c r="G376" s="35"/>
      <c r="H376" s="35"/>
      <c r="I376" s="124"/>
      <c r="J376" s="69" t="s">
        <v>11</v>
      </c>
      <c r="K376" s="8" t="s">
        <v>12</v>
      </c>
      <c r="L376" s="13"/>
      <c r="M376" s="12"/>
      <c r="N376" s="12"/>
      <c r="O376" s="12"/>
      <c r="P376" s="62"/>
      <c r="Q376" s="12"/>
      <c r="R376" s="12"/>
      <c r="S376" s="12"/>
      <c r="T376" s="12"/>
      <c r="U376" s="12"/>
      <c r="V376" s="12"/>
      <c r="W376" s="12"/>
      <c r="X376" s="12"/>
      <c r="Y376" s="12"/>
      <c r="Z376" s="152"/>
    </row>
    <row r="377" spans="1:26" s="35" customFormat="1" outlineLevel="1" x14ac:dyDescent="0.25">
      <c r="A377" s="24" t="s">
        <v>344</v>
      </c>
      <c r="B377" s="24" t="s">
        <v>345</v>
      </c>
      <c r="C377" s="25">
        <v>642</v>
      </c>
      <c r="D377" s="73" t="s">
        <v>349</v>
      </c>
      <c r="E377" s="70">
        <v>42724</v>
      </c>
      <c r="F377" s="71">
        <v>43538</v>
      </c>
      <c r="G377" s="86">
        <v>47247</v>
      </c>
      <c r="H377" s="86">
        <v>47244</v>
      </c>
      <c r="I377" s="87"/>
      <c r="J377" s="31">
        <v>120170170</v>
      </c>
      <c r="K377" s="24" t="s">
        <v>408</v>
      </c>
      <c r="L377" s="10" t="s">
        <v>33</v>
      </c>
      <c r="M377" s="9">
        <v>372</v>
      </c>
      <c r="N377" s="9">
        <v>357</v>
      </c>
      <c r="O377" s="9">
        <v>91</v>
      </c>
      <c r="P377" s="61">
        <v>266</v>
      </c>
      <c r="Q377" s="9">
        <v>311537</v>
      </c>
      <c r="R377" s="9">
        <v>65211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5</v>
      </c>
      <c r="Z377" s="9">
        <v>65211</v>
      </c>
    </row>
    <row r="378" spans="1:26" x14ac:dyDescent="0.25">
      <c r="A378" s="7"/>
      <c r="B378" s="7"/>
      <c r="C378" s="31"/>
      <c r="D378" s="31"/>
      <c r="E378" s="17"/>
      <c r="F378" s="17"/>
      <c r="G378" s="27"/>
      <c r="H378" s="27"/>
      <c r="I378" s="27"/>
      <c r="J378" s="73"/>
      <c r="K378" s="11" t="s">
        <v>283</v>
      </c>
      <c r="L378" s="13">
        <f>COUNTA(L377:L377)</f>
        <v>1</v>
      </c>
      <c r="M378" s="12">
        <f t="shared" ref="M378:Z378" si="40">SUM(M377:M377)</f>
        <v>372</v>
      </c>
      <c r="N378" s="12">
        <f t="shared" si="40"/>
        <v>357</v>
      </c>
      <c r="O378" s="12">
        <f t="shared" si="40"/>
        <v>91</v>
      </c>
      <c r="P378" s="62">
        <f t="shared" si="40"/>
        <v>266</v>
      </c>
      <c r="Q378" s="12">
        <f t="shared" si="40"/>
        <v>311537</v>
      </c>
      <c r="R378" s="12">
        <f t="shared" si="40"/>
        <v>65211</v>
      </c>
      <c r="S378" s="12">
        <f t="shared" si="40"/>
        <v>0</v>
      </c>
      <c r="T378" s="12">
        <f t="shared" si="40"/>
        <v>0</v>
      </c>
      <c r="U378" s="12">
        <f t="shared" si="40"/>
        <v>0</v>
      </c>
      <c r="V378" s="12">
        <f t="shared" si="40"/>
        <v>0</v>
      </c>
      <c r="W378" s="12">
        <f t="shared" si="40"/>
        <v>0</v>
      </c>
      <c r="X378" s="12">
        <f t="shared" si="40"/>
        <v>0</v>
      </c>
      <c r="Y378" s="12">
        <f t="shared" si="40"/>
        <v>5</v>
      </c>
      <c r="Z378" s="12">
        <f t="shared" si="40"/>
        <v>65211</v>
      </c>
    </row>
    <row r="379" spans="1:26" x14ac:dyDescent="0.25">
      <c r="A379" s="35"/>
      <c r="B379" s="35"/>
      <c r="C379" s="35"/>
      <c r="D379" s="35"/>
      <c r="E379" s="35"/>
      <c r="F379" s="35"/>
      <c r="G379" s="35"/>
      <c r="H379" s="35"/>
      <c r="I379" s="124"/>
      <c r="J379" s="78"/>
      <c r="K379" s="79"/>
      <c r="L379" s="93"/>
      <c r="M379" s="80"/>
      <c r="N379" s="80"/>
      <c r="O379" s="80"/>
      <c r="P379" s="81"/>
      <c r="Q379" s="80"/>
      <c r="R379" s="80"/>
      <c r="S379" s="80"/>
      <c r="T379" s="80"/>
      <c r="U379" s="80"/>
      <c r="V379" s="80"/>
      <c r="W379" s="80"/>
      <c r="X379" s="80"/>
      <c r="Y379" s="80"/>
      <c r="Z379" s="152"/>
    </row>
    <row r="380" spans="1:26" outlineLevel="1" x14ac:dyDescent="0.25">
      <c r="A380" s="7"/>
      <c r="B380" s="7"/>
      <c r="C380" s="31"/>
      <c r="D380" s="31"/>
      <c r="E380" s="17"/>
      <c r="F380" s="17"/>
      <c r="G380" s="27"/>
      <c r="H380" s="27"/>
      <c r="I380" s="27"/>
      <c r="J380" s="69" t="s">
        <v>11</v>
      </c>
      <c r="K380" s="8" t="s">
        <v>12</v>
      </c>
      <c r="L380" s="14"/>
      <c r="M380" s="9"/>
      <c r="N380" s="9"/>
      <c r="O380" s="9"/>
      <c r="P380" s="61"/>
      <c r="Q380" s="9"/>
      <c r="R380" s="9"/>
      <c r="S380" s="9"/>
      <c r="T380" s="9"/>
      <c r="U380" s="9"/>
      <c r="V380" s="9"/>
      <c r="W380" s="9"/>
      <c r="X380" s="9"/>
      <c r="Y380" s="9"/>
      <c r="Z380" s="152"/>
    </row>
    <row r="381" spans="1:26" outlineLevel="1" x14ac:dyDescent="0.25">
      <c r="A381" s="24" t="s">
        <v>561</v>
      </c>
      <c r="B381" s="24" t="s">
        <v>562</v>
      </c>
      <c r="C381" s="31" t="s">
        <v>563</v>
      </c>
      <c r="D381" s="31" t="s">
        <v>564</v>
      </c>
      <c r="E381" s="70">
        <v>44448</v>
      </c>
      <c r="F381" s="71">
        <v>44910</v>
      </c>
      <c r="G381" s="86">
        <v>46788</v>
      </c>
      <c r="H381" s="86">
        <v>46058</v>
      </c>
      <c r="I381" s="87"/>
      <c r="J381" s="73">
        <v>120210230</v>
      </c>
      <c r="K381" s="19" t="s">
        <v>560</v>
      </c>
      <c r="L381" s="10" t="s">
        <v>33</v>
      </c>
      <c r="M381" s="23">
        <v>90</v>
      </c>
      <c r="N381" s="23">
        <v>90</v>
      </c>
      <c r="O381" s="23">
        <v>0</v>
      </c>
      <c r="P381" s="67">
        <v>90</v>
      </c>
      <c r="Q381" s="23">
        <v>22000</v>
      </c>
      <c r="R381" s="23">
        <v>19800</v>
      </c>
      <c r="S381" s="23">
        <v>0</v>
      </c>
      <c r="T381" s="23">
        <v>0</v>
      </c>
      <c r="U381" s="23">
        <v>0</v>
      </c>
      <c r="V381" s="23">
        <v>0</v>
      </c>
      <c r="W381" s="23">
        <v>0</v>
      </c>
      <c r="X381" s="23">
        <v>0</v>
      </c>
      <c r="Y381" s="9">
        <v>5</v>
      </c>
      <c r="Z381" s="23">
        <v>19800</v>
      </c>
    </row>
    <row r="382" spans="1:26" x14ac:dyDescent="0.25">
      <c r="A382" s="7"/>
      <c r="B382" s="7"/>
      <c r="C382" s="31"/>
      <c r="D382" s="31"/>
      <c r="E382" s="17"/>
      <c r="F382" s="17"/>
      <c r="G382" s="27"/>
      <c r="H382" s="27"/>
      <c r="I382" s="27"/>
      <c r="J382" s="34"/>
      <c r="K382" s="11" t="s">
        <v>262</v>
      </c>
      <c r="L382" s="13">
        <f>COUNTA(L381:L381)</f>
        <v>1</v>
      </c>
      <c r="M382" s="12">
        <f t="shared" ref="M382:Z382" si="41">SUM(M381:M381)</f>
        <v>90</v>
      </c>
      <c r="N382" s="12">
        <f t="shared" si="41"/>
        <v>90</v>
      </c>
      <c r="O382" s="12">
        <f t="shared" si="41"/>
        <v>0</v>
      </c>
      <c r="P382" s="62">
        <f t="shared" si="41"/>
        <v>90</v>
      </c>
      <c r="Q382" s="12">
        <f t="shared" si="41"/>
        <v>22000</v>
      </c>
      <c r="R382" s="12">
        <f t="shared" si="41"/>
        <v>19800</v>
      </c>
      <c r="S382" s="12">
        <f t="shared" si="41"/>
        <v>0</v>
      </c>
      <c r="T382" s="12">
        <f t="shared" si="41"/>
        <v>0</v>
      </c>
      <c r="U382" s="12">
        <f t="shared" si="41"/>
        <v>0</v>
      </c>
      <c r="V382" s="12">
        <f t="shared" si="41"/>
        <v>0</v>
      </c>
      <c r="W382" s="12">
        <f t="shared" si="41"/>
        <v>0</v>
      </c>
      <c r="X382" s="12">
        <f t="shared" si="41"/>
        <v>0</v>
      </c>
      <c r="Y382" s="12">
        <f t="shared" si="41"/>
        <v>5</v>
      </c>
      <c r="Z382" s="12">
        <f t="shared" si="41"/>
        <v>19800</v>
      </c>
    </row>
    <row r="383" spans="1:26" x14ac:dyDescent="0.25">
      <c r="A383" s="35"/>
      <c r="B383" s="35"/>
      <c r="C383" s="35"/>
      <c r="D383" s="35"/>
      <c r="E383" s="35"/>
      <c r="F383" s="35"/>
      <c r="G383" s="35"/>
      <c r="H383" s="35"/>
      <c r="I383" s="124"/>
      <c r="J383" s="78"/>
      <c r="K383" s="11"/>
      <c r="L383" s="13"/>
      <c r="M383" s="12"/>
      <c r="N383" s="12"/>
      <c r="O383" s="12"/>
      <c r="P383" s="62"/>
      <c r="Q383" s="12"/>
      <c r="R383" s="12"/>
      <c r="S383" s="12"/>
      <c r="T383" s="12"/>
      <c r="U383" s="12"/>
      <c r="V383" s="12"/>
      <c r="W383" s="12"/>
      <c r="X383" s="12"/>
      <c r="Y383" s="12"/>
      <c r="Z383" s="152"/>
    </row>
    <row r="384" spans="1:26" outlineLevel="1" x14ac:dyDescent="0.25">
      <c r="A384" s="35"/>
      <c r="B384" s="35"/>
      <c r="C384" s="35"/>
      <c r="D384" s="35"/>
      <c r="E384" s="35"/>
      <c r="F384" s="35"/>
      <c r="G384" s="35"/>
      <c r="H384" s="35"/>
      <c r="I384" s="124"/>
      <c r="J384" s="69" t="s">
        <v>11</v>
      </c>
      <c r="K384" s="8" t="s">
        <v>12</v>
      </c>
      <c r="L384" s="13"/>
      <c r="M384" s="12"/>
      <c r="N384" s="12"/>
      <c r="O384" s="12"/>
      <c r="P384" s="62"/>
      <c r="Q384" s="12"/>
      <c r="R384" s="12"/>
      <c r="S384" s="12"/>
      <c r="T384" s="12"/>
      <c r="U384" s="12"/>
      <c r="V384" s="12"/>
      <c r="W384" s="12"/>
      <c r="X384" s="12"/>
      <c r="Y384" s="12"/>
      <c r="Z384" s="152"/>
    </row>
    <row r="385" spans="1:26" outlineLevel="1" x14ac:dyDescent="0.25">
      <c r="A385" s="2" t="s">
        <v>263</v>
      </c>
      <c r="B385" s="2" t="s">
        <v>263</v>
      </c>
      <c r="C385" s="31" t="s">
        <v>266</v>
      </c>
      <c r="D385" s="31" t="s">
        <v>267</v>
      </c>
      <c r="E385" s="70">
        <v>37999</v>
      </c>
      <c r="F385" s="71" t="s">
        <v>361</v>
      </c>
      <c r="G385" s="111">
        <v>45993</v>
      </c>
      <c r="H385" s="111">
        <v>45769</v>
      </c>
      <c r="I385" s="112"/>
      <c r="J385" s="31">
        <v>120040490</v>
      </c>
      <c r="K385" s="3" t="s">
        <v>281</v>
      </c>
      <c r="L385" s="10" t="s">
        <v>33</v>
      </c>
      <c r="M385" s="9">
        <v>1350</v>
      </c>
      <c r="N385" s="9">
        <v>697</v>
      </c>
      <c r="O385" s="9">
        <v>0</v>
      </c>
      <c r="P385" s="61">
        <v>697</v>
      </c>
      <c r="Q385" s="9">
        <v>1430037</v>
      </c>
      <c r="R385" s="9">
        <v>962129</v>
      </c>
      <c r="S385" s="9">
        <v>3758</v>
      </c>
      <c r="T385" s="9">
        <v>809338</v>
      </c>
      <c r="U385" s="9">
        <v>377</v>
      </c>
      <c r="V385" s="9">
        <v>152791</v>
      </c>
      <c r="W385" s="9">
        <v>0</v>
      </c>
      <c r="X385" s="9">
        <v>0</v>
      </c>
      <c r="Y385" s="9">
        <v>0</v>
      </c>
      <c r="Z385" s="9">
        <v>0</v>
      </c>
    </row>
    <row r="386" spans="1:26" outlineLevel="1" x14ac:dyDescent="0.25">
      <c r="A386" s="2" t="s">
        <v>263</v>
      </c>
      <c r="B386" s="2" t="s">
        <v>158</v>
      </c>
      <c r="C386" s="31">
        <v>686</v>
      </c>
      <c r="D386" s="31">
        <v>133</v>
      </c>
      <c r="E386" s="70">
        <v>40724</v>
      </c>
      <c r="F386" s="71">
        <v>41557</v>
      </c>
      <c r="G386" s="119">
        <v>47556</v>
      </c>
      <c r="H386" s="119">
        <v>11062</v>
      </c>
      <c r="I386" s="143"/>
      <c r="J386" s="73" t="s">
        <v>606</v>
      </c>
      <c r="K386" s="19" t="s">
        <v>273</v>
      </c>
      <c r="L386" s="10" t="s">
        <v>33</v>
      </c>
      <c r="M386" s="23">
        <v>1405</v>
      </c>
      <c r="N386" s="23">
        <v>740</v>
      </c>
      <c r="O386" s="23">
        <v>0</v>
      </c>
      <c r="P386" s="67">
        <v>740</v>
      </c>
      <c r="Q386" s="23">
        <v>1976246</v>
      </c>
      <c r="R386" s="23">
        <v>210864</v>
      </c>
      <c r="S386" s="23">
        <v>0</v>
      </c>
      <c r="T386" s="23">
        <v>0</v>
      </c>
      <c r="U386" s="23">
        <v>527</v>
      </c>
      <c r="V386" s="23">
        <v>210864</v>
      </c>
      <c r="W386" s="23">
        <v>0</v>
      </c>
      <c r="X386" s="23">
        <v>0</v>
      </c>
      <c r="Y386" s="23">
        <v>0</v>
      </c>
      <c r="Z386" s="23">
        <v>0</v>
      </c>
    </row>
    <row r="387" spans="1:26" outlineLevel="1" x14ac:dyDescent="0.25">
      <c r="A387" s="2" t="s">
        <v>263</v>
      </c>
      <c r="B387" s="2" t="s">
        <v>158</v>
      </c>
      <c r="C387" s="31">
        <v>686</v>
      </c>
      <c r="D387" s="31">
        <v>136</v>
      </c>
      <c r="E387" s="70">
        <v>40742</v>
      </c>
      <c r="F387" s="71">
        <v>42019</v>
      </c>
      <c r="G387" s="111">
        <v>46991</v>
      </c>
      <c r="H387" s="111">
        <v>46093</v>
      </c>
      <c r="I387" s="112"/>
      <c r="J387" s="73" t="s">
        <v>607</v>
      </c>
      <c r="K387" s="3" t="s">
        <v>274</v>
      </c>
      <c r="L387" s="10" t="s">
        <v>33</v>
      </c>
      <c r="M387" s="23">
        <v>470</v>
      </c>
      <c r="N387" s="23">
        <v>470</v>
      </c>
      <c r="O387" s="23">
        <v>0</v>
      </c>
      <c r="P387" s="67">
        <v>470</v>
      </c>
      <c r="Q387" s="23">
        <v>67260</v>
      </c>
      <c r="R387" s="23">
        <v>0</v>
      </c>
      <c r="S387" s="23">
        <v>0</v>
      </c>
      <c r="T387" s="23">
        <v>0</v>
      </c>
      <c r="U387" s="23">
        <v>0</v>
      </c>
      <c r="V387" s="23">
        <v>0</v>
      </c>
      <c r="W387" s="23">
        <v>0</v>
      </c>
      <c r="X387" s="23">
        <v>0</v>
      </c>
      <c r="Y387" s="23">
        <v>0</v>
      </c>
      <c r="Z387" s="23">
        <v>0</v>
      </c>
    </row>
    <row r="388" spans="1:26" outlineLevel="1" x14ac:dyDescent="0.25">
      <c r="A388" s="2" t="s">
        <v>263</v>
      </c>
      <c r="B388" s="2" t="s">
        <v>263</v>
      </c>
      <c r="C388" s="31" t="s">
        <v>266</v>
      </c>
      <c r="D388" s="31" t="s">
        <v>267</v>
      </c>
      <c r="E388" s="71">
        <v>41899</v>
      </c>
      <c r="F388" s="71">
        <v>42621</v>
      </c>
      <c r="G388" s="71">
        <v>46311</v>
      </c>
      <c r="H388" s="71">
        <v>44485</v>
      </c>
      <c r="I388" s="72"/>
      <c r="J388" s="73">
        <v>120140240</v>
      </c>
      <c r="K388" s="3" t="s">
        <v>342</v>
      </c>
      <c r="L388" s="10" t="s">
        <v>33</v>
      </c>
      <c r="M388" s="9">
        <v>614</v>
      </c>
      <c r="N388" s="23">
        <v>279</v>
      </c>
      <c r="O388" s="23">
        <v>0</v>
      </c>
      <c r="P388" s="67">
        <v>279</v>
      </c>
      <c r="Q388" s="23">
        <v>35500</v>
      </c>
      <c r="R388" s="23">
        <v>30500</v>
      </c>
      <c r="S388" s="23">
        <v>0</v>
      </c>
      <c r="T388" s="23">
        <v>0</v>
      </c>
      <c r="U388" s="23">
        <v>76</v>
      </c>
      <c r="V388" s="23">
        <v>30500</v>
      </c>
      <c r="W388" s="23">
        <v>0</v>
      </c>
      <c r="X388" s="23">
        <v>0</v>
      </c>
      <c r="Y388" s="23">
        <v>0</v>
      </c>
      <c r="Z388" s="23">
        <v>0</v>
      </c>
    </row>
    <row r="389" spans="1:26" outlineLevel="1" x14ac:dyDescent="0.25">
      <c r="A389" s="2" t="s">
        <v>263</v>
      </c>
      <c r="B389" s="2" t="s">
        <v>158</v>
      </c>
      <c r="C389" s="31">
        <v>686</v>
      </c>
      <c r="D389" s="31">
        <v>136</v>
      </c>
      <c r="E389" s="71">
        <v>41855</v>
      </c>
      <c r="F389" s="71">
        <v>42124</v>
      </c>
      <c r="G389" s="71">
        <v>48746</v>
      </c>
      <c r="H389" s="71" t="s">
        <v>14</v>
      </c>
      <c r="I389" s="72"/>
      <c r="J389" s="73" t="s">
        <v>636</v>
      </c>
      <c r="K389" s="3" t="s">
        <v>637</v>
      </c>
      <c r="L389" s="10" t="s">
        <v>29</v>
      </c>
      <c r="M389" s="9">
        <v>0</v>
      </c>
      <c r="N389" s="23">
        <v>0</v>
      </c>
      <c r="O389" s="23">
        <v>0</v>
      </c>
      <c r="P389" s="67">
        <v>0</v>
      </c>
      <c r="Q389" s="23">
        <v>709396</v>
      </c>
      <c r="R389" s="23">
        <v>699286</v>
      </c>
      <c r="S389" s="23">
        <v>0</v>
      </c>
      <c r="T389" s="23">
        <v>0</v>
      </c>
      <c r="U389" s="23">
        <v>0</v>
      </c>
      <c r="V389" s="23">
        <v>0</v>
      </c>
      <c r="W389" s="23">
        <v>0</v>
      </c>
      <c r="X389" s="23">
        <v>0</v>
      </c>
      <c r="Y389" s="23">
        <v>2027</v>
      </c>
      <c r="Z389" s="23">
        <v>699286</v>
      </c>
    </row>
    <row r="390" spans="1:26" outlineLevel="1" x14ac:dyDescent="0.25">
      <c r="A390" s="2" t="s">
        <v>263</v>
      </c>
      <c r="B390" s="2" t="s">
        <v>158</v>
      </c>
      <c r="C390" s="31">
        <v>686</v>
      </c>
      <c r="D390" s="31">
        <v>136</v>
      </c>
      <c r="E390" s="71">
        <v>42297</v>
      </c>
      <c r="F390" s="71">
        <v>42531</v>
      </c>
      <c r="G390" s="71">
        <v>45818</v>
      </c>
      <c r="H390" s="71">
        <v>46213</v>
      </c>
      <c r="I390" s="72"/>
      <c r="J390" s="73">
        <v>120160080</v>
      </c>
      <c r="K390" s="19" t="s">
        <v>334</v>
      </c>
      <c r="L390" s="10" t="s">
        <v>33</v>
      </c>
      <c r="M390" s="9">
        <v>655</v>
      </c>
      <c r="N390" s="23">
        <v>655</v>
      </c>
      <c r="O390" s="23">
        <v>0</v>
      </c>
      <c r="P390" s="67">
        <v>655</v>
      </c>
      <c r="Q390" s="23">
        <v>204000</v>
      </c>
      <c r="R390" s="23">
        <v>136950</v>
      </c>
      <c r="S390" s="23">
        <v>683</v>
      </c>
      <c r="T390" s="23">
        <v>136950</v>
      </c>
      <c r="U390" s="23">
        <v>0</v>
      </c>
      <c r="V390" s="23">
        <v>0</v>
      </c>
      <c r="W390" s="23">
        <v>0</v>
      </c>
      <c r="X390" s="23">
        <v>0</v>
      </c>
      <c r="Y390" s="23">
        <v>0</v>
      </c>
      <c r="Z390" s="23">
        <v>0</v>
      </c>
    </row>
    <row r="391" spans="1:26" outlineLevel="1" x14ac:dyDescent="0.25">
      <c r="A391" s="2" t="s">
        <v>263</v>
      </c>
      <c r="B391" s="2" t="s">
        <v>158</v>
      </c>
      <c r="C391" s="31" t="s">
        <v>264</v>
      </c>
      <c r="D391" s="31" t="s">
        <v>265</v>
      </c>
      <c r="E391" s="70">
        <v>43480</v>
      </c>
      <c r="F391" s="71">
        <v>43615</v>
      </c>
      <c r="G391" s="86">
        <v>46201</v>
      </c>
      <c r="H391" s="86">
        <v>44770</v>
      </c>
      <c r="I391" s="87"/>
      <c r="J391" s="31" t="s">
        <v>533</v>
      </c>
      <c r="K391" s="19" t="s">
        <v>534</v>
      </c>
      <c r="L391" s="10" t="s">
        <v>33</v>
      </c>
      <c r="M391" s="9">
        <v>790</v>
      </c>
      <c r="N391" s="9">
        <v>790</v>
      </c>
      <c r="O391" s="9">
        <v>0</v>
      </c>
      <c r="P391" s="61">
        <v>790</v>
      </c>
      <c r="Q391" s="9">
        <v>110379</v>
      </c>
      <c r="R391" s="9">
        <v>75451</v>
      </c>
      <c r="S391" s="9">
        <v>0</v>
      </c>
      <c r="T391" s="9">
        <v>0</v>
      </c>
      <c r="U391" s="9">
        <v>188</v>
      </c>
      <c r="V391" s="9">
        <v>75451</v>
      </c>
      <c r="W391" s="9">
        <v>0</v>
      </c>
      <c r="X391" s="9">
        <v>0</v>
      </c>
      <c r="Y391" s="9">
        <v>0</v>
      </c>
      <c r="Z391" s="9">
        <v>0</v>
      </c>
    </row>
    <row r="392" spans="1:26" outlineLevel="1" x14ac:dyDescent="0.25">
      <c r="A392" s="2" t="s">
        <v>263</v>
      </c>
      <c r="B392" s="2" t="s">
        <v>263</v>
      </c>
      <c r="C392" s="31" t="s">
        <v>266</v>
      </c>
      <c r="D392" s="31" t="s">
        <v>267</v>
      </c>
      <c r="E392" s="70">
        <v>44630</v>
      </c>
      <c r="F392" s="71">
        <v>44763</v>
      </c>
      <c r="G392" s="86">
        <v>46640</v>
      </c>
      <c r="H392" s="86">
        <v>45910</v>
      </c>
      <c r="I392" s="87"/>
      <c r="J392" s="31">
        <v>120220090</v>
      </c>
      <c r="K392" s="19" t="s">
        <v>536</v>
      </c>
      <c r="L392" s="10" t="s">
        <v>15</v>
      </c>
      <c r="M392" s="9">
        <v>163</v>
      </c>
      <c r="N392" s="9">
        <v>163</v>
      </c>
      <c r="O392" s="9">
        <v>0</v>
      </c>
      <c r="P392" s="61">
        <v>163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</row>
    <row r="393" spans="1:26" x14ac:dyDescent="0.25">
      <c r="A393" s="7"/>
      <c r="B393" s="7"/>
      <c r="C393" s="31"/>
      <c r="D393" s="31"/>
      <c r="E393" s="17"/>
      <c r="F393" s="17"/>
      <c r="G393" s="27"/>
      <c r="H393" s="27"/>
      <c r="I393" s="27"/>
      <c r="J393" s="34"/>
      <c r="K393" s="11" t="s">
        <v>263</v>
      </c>
      <c r="L393" s="13">
        <f>COUNTA(L385:L392)</f>
        <v>8</v>
      </c>
      <c r="M393" s="12">
        <f t="shared" ref="M393:Z393" si="42">SUM(M385:M392)</f>
        <v>5447</v>
      </c>
      <c r="N393" s="12">
        <f t="shared" si="42"/>
        <v>3794</v>
      </c>
      <c r="O393" s="12">
        <f t="shared" si="42"/>
        <v>0</v>
      </c>
      <c r="P393" s="62">
        <f t="shared" si="42"/>
        <v>3794</v>
      </c>
      <c r="Q393" s="12">
        <f t="shared" si="42"/>
        <v>4532818</v>
      </c>
      <c r="R393" s="12">
        <f t="shared" si="42"/>
        <v>2115180</v>
      </c>
      <c r="S393" s="12">
        <f t="shared" si="42"/>
        <v>4441</v>
      </c>
      <c r="T393" s="12">
        <f t="shared" si="42"/>
        <v>946288</v>
      </c>
      <c r="U393" s="12">
        <f t="shared" si="42"/>
        <v>1168</v>
      </c>
      <c r="V393" s="12">
        <f t="shared" si="42"/>
        <v>469606</v>
      </c>
      <c r="W393" s="12">
        <f t="shared" si="42"/>
        <v>0</v>
      </c>
      <c r="X393" s="12">
        <f t="shared" si="42"/>
        <v>0</v>
      </c>
      <c r="Y393" s="12">
        <f t="shared" si="42"/>
        <v>2027</v>
      </c>
      <c r="Z393" s="12">
        <f t="shared" si="42"/>
        <v>699286</v>
      </c>
    </row>
    <row r="394" spans="1:26" x14ac:dyDescent="0.25">
      <c r="A394" s="35"/>
      <c r="B394" s="35"/>
      <c r="C394" s="35"/>
      <c r="D394" s="35"/>
      <c r="E394" s="35"/>
      <c r="F394" s="35"/>
      <c r="G394" s="35"/>
      <c r="H394" s="35"/>
      <c r="I394" s="124"/>
      <c r="J394" s="34"/>
      <c r="K394" s="11"/>
      <c r="L394" s="13"/>
      <c r="M394" s="12"/>
      <c r="N394" s="12"/>
      <c r="O394" s="12"/>
      <c r="P394" s="6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outlineLevel="1" x14ac:dyDescent="0.25">
      <c r="A395" s="35"/>
      <c r="B395" s="35"/>
      <c r="C395" s="35"/>
      <c r="D395" s="35"/>
      <c r="E395" s="35"/>
      <c r="F395" s="35"/>
      <c r="G395" s="35"/>
      <c r="H395" s="35"/>
      <c r="I395" s="124"/>
      <c r="J395" s="69" t="s">
        <v>11</v>
      </c>
      <c r="K395" s="8" t="s">
        <v>12</v>
      </c>
      <c r="L395" s="13"/>
      <c r="M395" s="12"/>
      <c r="N395" s="12"/>
      <c r="O395" s="12"/>
      <c r="P395" s="6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s="35" customFormat="1" outlineLevel="1" x14ac:dyDescent="0.25">
      <c r="A396" s="2" t="s">
        <v>331</v>
      </c>
      <c r="B396" s="2" t="s">
        <v>158</v>
      </c>
      <c r="C396" s="73">
        <v>685</v>
      </c>
      <c r="D396" s="73">
        <v>133</v>
      </c>
      <c r="E396" s="70">
        <v>43882</v>
      </c>
      <c r="F396" s="71">
        <v>44035</v>
      </c>
      <c r="G396" s="86">
        <v>11183</v>
      </c>
      <c r="H396" s="86">
        <v>11214</v>
      </c>
      <c r="I396" s="87"/>
      <c r="J396" s="73">
        <v>120200140</v>
      </c>
      <c r="K396" s="3" t="s">
        <v>430</v>
      </c>
      <c r="L396" s="10" t="s">
        <v>33</v>
      </c>
      <c r="M396" s="23">
        <v>745</v>
      </c>
      <c r="N396" s="23">
        <v>686</v>
      </c>
      <c r="O396" s="23">
        <v>48</v>
      </c>
      <c r="P396" s="67">
        <v>638</v>
      </c>
      <c r="Q396" s="23">
        <v>15000</v>
      </c>
      <c r="R396" s="23">
        <v>11880</v>
      </c>
      <c r="S396" s="23">
        <v>0</v>
      </c>
      <c r="T396" s="23">
        <v>0</v>
      </c>
      <c r="U396" s="23">
        <v>30</v>
      </c>
      <c r="V396" s="23">
        <v>11880</v>
      </c>
      <c r="W396" s="23">
        <v>0</v>
      </c>
      <c r="X396" s="23">
        <v>0</v>
      </c>
      <c r="Y396" s="23">
        <v>0</v>
      </c>
      <c r="Z396" s="23">
        <v>0</v>
      </c>
    </row>
    <row r="397" spans="1:26" outlineLevel="1" x14ac:dyDescent="0.25">
      <c r="A397" s="2" t="s">
        <v>331</v>
      </c>
      <c r="B397" s="2" t="s">
        <v>158</v>
      </c>
      <c r="C397" s="31" t="s">
        <v>639</v>
      </c>
      <c r="D397" s="31" t="s">
        <v>640</v>
      </c>
      <c r="E397" s="70">
        <v>44699</v>
      </c>
      <c r="F397" s="71">
        <v>45120</v>
      </c>
      <c r="G397" s="86">
        <v>11225</v>
      </c>
      <c r="H397" s="86">
        <v>46289</v>
      </c>
      <c r="I397" s="87"/>
      <c r="J397" s="31">
        <v>120220140</v>
      </c>
      <c r="K397" s="19" t="s">
        <v>638</v>
      </c>
      <c r="L397" s="10" t="s">
        <v>33</v>
      </c>
      <c r="M397" s="9">
        <v>500</v>
      </c>
      <c r="N397" s="9">
        <v>500</v>
      </c>
      <c r="O397" s="9">
        <v>0</v>
      </c>
      <c r="P397" s="61">
        <v>500</v>
      </c>
      <c r="Q397" s="9">
        <v>108965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</row>
    <row r="398" spans="1:26" outlineLevel="1" x14ac:dyDescent="0.25">
      <c r="A398" s="2" t="s">
        <v>331</v>
      </c>
      <c r="B398" s="2" t="s">
        <v>158</v>
      </c>
      <c r="C398" s="31" t="s">
        <v>664</v>
      </c>
      <c r="D398" s="31" t="s">
        <v>665</v>
      </c>
      <c r="E398" s="70">
        <v>45215</v>
      </c>
      <c r="F398" s="71">
        <v>45211</v>
      </c>
      <c r="G398" s="86">
        <v>47093</v>
      </c>
      <c r="H398" s="86">
        <v>46362</v>
      </c>
      <c r="I398" s="86"/>
      <c r="J398" s="31">
        <v>120230100</v>
      </c>
      <c r="K398" s="19" t="s">
        <v>663</v>
      </c>
      <c r="L398" s="10" t="s">
        <v>15</v>
      </c>
      <c r="M398" s="9">
        <v>86</v>
      </c>
      <c r="N398" s="9">
        <v>86</v>
      </c>
      <c r="O398" s="9">
        <v>86</v>
      </c>
      <c r="P398" s="61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</row>
    <row r="399" spans="1:26" s="24" customFormat="1" ht="12.75" outlineLevel="1" x14ac:dyDescent="0.2">
      <c r="A399" s="19" t="s">
        <v>331</v>
      </c>
      <c r="B399" s="24" t="s">
        <v>158</v>
      </c>
      <c r="C399" s="31" t="s">
        <v>785</v>
      </c>
      <c r="D399" s="31" t="s">
        <v>786</v>
      </c>
      <c r="E399" s="70">
        <v>45350</v>
      </c>
      <c r="F399" s="71">
        <v>45617</v>
      </c>
      <c r="G399" s="86">
        <v>11017</v>
      </c>
      <c r="H399" s="86">
        <v>46811</v>
      </c>
      <c r="I399" s="86"/>
      <c r="J399" s="73">
        <v>120240100</v>
      </c>
      <c r="K399" s="3" t="s">
        <v>787</v>
      </c>
      <c r="L399" s="10" t="s">
        <v>33</v>
      </c>
      <c r="M399" s="23">
        <v>680</v>
      </c>
      <c r="N399" s="23">
        <v>680</v>
      </c>
      <c r="O399" s="23">
        <v>134</v>
      </c>
      <c r="P399" s="67">
        <v>546</v>
      </c>
      <c r="Q399" s="23">
        <v>40000</v>
      </c>
      <c r="R399" s="23">
        <v>0</v>
      </c>
      <c r="S399" s="23">
        <v>0</v>
      </c>
      <c r="T399" s="23">
        <v>0</v>
      </c>
      <c r="U399" s="23">
        <v>0</v>
      </c>
      <c r="V399" s="23">
        <v>0</v>
      </c>
      <c r="W399" s="23">
        <v>0</v>
      </c>
      <c r="X399" s="23">
        <v>0</v>
      </c>
      <c r="Y399" s="23">
        <v>0</v>
      </c>
      <c r="Z399" s="23">
        <v>0</v>
      </c>
    </row>
    <row r="400" spans="1:26" x14ac:dyDescent="0.25">
      <c r="A400" s="7"/>
      <c r="B400" s="7"/>
      <c r="C400" s="31"/>
      <c r="D400" s="31"/>
      <c r="E400" s="17"/>
      <c r="F400" s="17"/>
      <c r="G400" s="27"/>
      <c r="H400" s="27"/>
      <c r="I400" s="27"/>
      <c r="J400" s="34"/>
      <c r="K400" s="11" t="s">
        <v>331</v>
      </c>
      <c r="L400" s="13">
        <f>COUNTA(L396:L399)</f>
        <v>4</v>
      </c>
      <c r="M400" s="12">
        <f t="shared" ref="M400:Z400" si="43">SUM(M396:M399)</f>
        <v>2011</v>
      </c>
      <c r="N400" s="12">
        <f t="shared" si="43"/>
        <v>1952</v>
      </c>
      <c r="O400" s="12">
        <f t="shared" si="43"/>
        <v>268</v>
      </c>
      <c r="P400" s="62">
        <f t="shared" si="43"/>
        <v>1684</v>
      </c>
      <c r="Q400" s="12">
        <f t="shared" si="43"/>
        <v>163965</v>
      </c>
      <c r="R400" s="12">
        <f t="shared" si="43"/>
        <v>11880</v>
      </c>
      <c r="S400" s="12">
        <f t="shared" si="43"/>
        <v>0</v>
      </c>
      <c r="T400" s="12">
        <f t="shared" si="43"/>
        <v>0</v>
      </c>
      <c r="U400" s="12">
        <f t="shared" si="43"/>
        <v>30</v>
      </c>
      <c r="V400" s="12">
        <f t="shared" si="43"/>
        <v>11880</v>
      </c>
      <c r="W400" s="12">
        <f t="shared" si="43"/>
        <v>0</v>
      </c>
      <c r="X400" s="12">
        <f t="shared" si="43"/>
        <v>0</v>
      </c>
      <c r="Y400" s="12">
        <f t="shared" si="43"/>
        <v>0</v>
      </c>
      <c r="Z400" s="12">
        <f t="shared" si="43"/>
        <v>0</v>
      </c>
    </row>
    <row r="401" spans="1:26" x14ac:dyDescent="0.25">
      <c r="A401" s="35"/>
      <c r="B401" s="35"/>
      <c r="C401" s="35"/>
      <c r="D401" s="35"/>
      <c r="E401" s="35"/>
      <c r="F401" s="35"/>
      <c r="G401" s="35"/>
      <c r="H401" s="35"/>
      <c r="I401" s="124"/>
      <c r="J401" s="78"/>
      <c r="K401" s="79"/>
      <c r="L401" s="93"/>
      <c r="M401" s="80"/>
      <c r="N401" s="80"/>
      <c r="O401" s="80"/>
      <c r="P401" s="81"/>
      <c r="Q401" s="80"/>
      <c r="R401" s="80"/>
      <c r="S401" s="80"/>
      <c r="T401" s="80"/>
      <c r="U401" s="80"/>
      <c r="V401" s="80"/>
      <c r="W401" s="80"/>
      <c r="X401" s="80"/>
      <c r="Y401" s="80"/>
      <c r="Z401" s="152"/>
    </row>
    <row r="402" spans="1:26" outlineLevel="1" x14ac:dyDescent="0.25">
      <c r="A402" s="35"/>
      <c r="B402" s="35"/>
      <c r="C402" s="35"/>
      <c r="D402" s="35"/>
      <c r="E402" s="35"/>
      <c r="F402" s="35"/>
      <c r="G402" s="35"/>
      <c r="H402" s="35"/>
      <c r="I402" s="124"/>
      <c r="J402" s="69" t="s">
        <v>11</v>
      </c>
      <c r="K402" s="8" t="s">
        <v>12</v>
      </c>
      <c r="L402" s="14"/>
      <c r="M402" s="9"/>
      <c r="N402" s="9"/>
      <c r="O402" s="9"/>
      <c r="P402" s="61"/>
      <c r="Q402" s="9"/>
      <c r="R402" s="9"/>
      <c r="S402" s="9"/>
      <c r="T402" s="9"/>
      <c r="U402" s="9"/>
      <c r="V402" s="9"/>
      <c r="W402" s="9"/>
      <c r="X402" s="9"/>
      <c r="Y402" s="9"/>
      <c r="Z402" s="152"/>
    </row>
    <row r="403" spans="1:26" outlineLevel="1" x14ac:dyDescent="0.25">
      <c r="A403" s="2" t="s">
        <v>268</v>
      </c>
      <c r="B403" s="2" t="s">
        <v>84</v>
      </c>
      <c r="C403" s="31" t="s">
        <v>269</v>
      </c>
      <c r="D403" s="31" t="s">
        <v>270</v>
      </c>
      <c r="E403" s="70">
        <v>39260</v>
      </c>
      <c r="F403" s="71">
        <v>39360</v>
      </c>
      <c r="G403" s="86" t="s">
        <v>14</v>
      </c>
      <c r="H403" s="125">
        <v>43378</v>
      </c>
      <c r="I403" s="72">
        <v>23947</v>
      </c>
      <c r="J403" s="73" t="s">
        <v>676</v>
      </c>
      <c r="K403" s="19" t="s">
        <v>671</v>
      </c>
      <c r="L403" s="10" t="s">
        <v>15</v>
      </c>
      <c r="M403" s="23">
        <v>3</v>
      </c>
      <c r="N403" s="23">
        <v>1</v>
      </c>
      <c r="O403" s="23">
        <v>1</v>
      </c>
      <c r="P403" s="67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23">
        <v>0</v>
      </c>
      <c r="W403" s="23">
        <v>0</v>
      </c>
      <c r="X403" s="23">
        <v>0</v>
      </c>
      <c r="Y403" s="23">
        <v>0</v>
      </c>
      <c r="Z403" s="23">
        <v>0</v>
      </c>
    </row>
    <row r="404" spans="1:26" outlineLevel="1" x14ac:dyDescent="0.25">
      <c r="A404" s="2" t="s">
        <v>268</v>
      </c>
      <c r="B404" s="2" t="s">
        <v>84</v>
      </c>
      <c r="C404" s="31" t="s">
        <v>269</v>
      </c>
      <c r="D404" s="31" t="s">
        <v>270</v>
      </c>
      <c r="E404" s="70">
        <v>43719</v>
      </c>
      <c r="F404" s="71">
        <v>44014</v>
      </c>
      <c r="G404" s="86">
        <v>45847</v>
      </c>
      <c r="H404" s="86">
        <v>45147</v>
      </c>
      <c r="I404" s="87"/>
      <c r="J404" s="73">
        <v>120190170</v>
      </c>
      <c r="K404" s="19" t="s">
        <v>429</v>
      </c>
      <c r="L404" s="10" t="s">
        <v>15</v>
      </c>
      <c r="M404" s="23">
        <v>5</v>
      </c>
      <c r="N404" s="23">
        <v>5</v>
      </c>
      <c r="O404" s="23">
        <v>5</v>
      </c>
      <c r="P404" s="67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23">
        <v>0</v>
      </c>
      <c r="W404" s="23">
        <v>0</v>
      </c>
      <c r="X404" s="23">
        <v>0</v>
      </c>
      <c r="Y404" s="23">
        <v>0</v>
      </c>
      <c r="Z404" s="23">
        <v>0</v>
      </c>
    </row>
    <row r="405" spans="1:26" s="24" customFormat="1" ht="12.75" outlineLevel="1" x14ac:dyDescent="0.2">
      <c r="A405" s="3" t="s">
        <v>263</v>
      </c>
      <c r="B405" s="2" t="s">
        <v>783</v>
      </c>
      <c r="C405" s="31" t="s">
        <v>266</v>
      </c>
      <c r="D405" s="31" t="s">
        <v>267</v>
      </c>
      <c r="E405" s="70">
        <v>45637</v>
      </c>
      <c r="F405" s="71">
        <v>45764</v>
      </c>
      <c r="G405" s="111">
        <v>11118</v>
      </c>
      <c r="H405" s="111">
        <v>46913</v>
      </c>
      <c r="I405" s="112"/>
      <c r="J405" s="31">
        <v>620250090</v>
      </c>
      <c r="K405" s="3" t="s">
        <v>784</v>
      </c>
      <c r="L405" s="10" t="s">
        <v>15</v>
      </c>
      <c r="M405" s="9">
        <v>154</v>
      </c>
      <c r="N405" s="9">
        <v>154</v>
      </c>
      <c r="O405" s="9">
        <v>0</v>
      </c>
      <c r="P405" s="61">
        <v>154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</row>
    <row r="406" spans="1:26" x14ac:dyDescent="0.25">
      <c r="A406" s="7"/>
      <c r="B406" s="7"/>
      <c r="C406" s="31"/>
      <c r="D406" s="31"/>
      <c r="E406" s="17"/>
      <c r="F406" s="17"/>
      <c r="G406" s="27"/>
      <c r="H406" s="27"/>
      <c r="I406" s="27"/>
      <c r="J406" s="34"/>
      <c r="K406" s="11" t="s">
        <v>268</v>
      </c>
      <c r="L406" s="13">
        <f>COUNTA(L403:L405)</f>
        <v>3</v>
      </c>
      <c r="M406" s="12">
        <f t="shared" ref="M406:Z406" si="44">SUM(M403:M405)</f>
        <v>162</v>
      </c>
      <c r="N406" s="12">
        <f t="shared" si="44"/>
        <v>160</v>
      </c>
      <c r="O406" s="12">
        <f t="shared" si="44"/>
        <v>6</v>
      </c>
      <c r="P406" s="62">
        <f t="shared" si="44"/>
        <v>154</v>
      </c>
      <c r="Q406" s="12">
        <f t="shared" si="44"/>
        <v>0</v>
      </c>
      <c r="R406" s="12">
        <f t="shared" si="44"/>
        <v>0</v>
      </c>
      <c r="S406" s="12">
        <f t="shared" si="44"/>
        <v>0</v>
      </c>
      <c r="T406" s="12">
        <f t="shared" si="44"/>
        <v>0</v>
      </c>
      <c r="U406" s="12">
        <f t="shared" si="44"/>
        <v>0</v>
      </c>
      <c r="V406" s="12">
        <f t="shared" si="44"/>
        <v>0</v>
      </c>
      <c r="W406" s="12">
        <f t="shared" si="44"/>
        <v>0</v>
      </c>
      <c r="X406" s="12">
        <f t="shared" si="44"/>
        <v>0</v>
      </c>
      <c r="Y406" s="12">
        <f t="shared" si="44"/>
        <v>0</v>
      </c>
      <c r="Z406" s="12">
        <f t="shared" si="44"/>
        <v>0</v>
      </c>
    </row>
    <row r="407" spans="1:26" x14ac:dyDescent="0.25">
      <c r="A407" s="35"/>
      <c r="B407" s="35"/>
      <c r="C407" s="35"/>
      <c r="D407" s="35"/>
      <c r="E407" s="35"/>
      <c r="F407" s="35"/>
      <c r="G407" s="35"/>
      <c r="H407" s="35"/>
      <c r="I407" s="124"/>
      <c r="J407" s="34"/>
      <c r="K407" s="11"/>
      <c r="L407" s="13"/>
      <c r="M407" s="12"/>
      <c r="N407" s="12"/>
      <c r="O407" s="12"/>
      <c r="P407" s="62"/>
      <c r="Q407" s="12"/>
      <c r="R407" s="12"/>
      <c r="S407" s="12"/>
      <c r="T407" s="12"/>
      <c r="U407" s="12"/>
      <c r="V407" s="12"/>
      <c r="W407" s="12"/>
      <c r="X407" s="12"/>
      <c r="Y407" s="12"/>
      <c r="Z407" s="152"/>
    </row>
    <row r="408" spans="1:26" outlineLevel="1" x14ac:dyDescent="0.25">
      <c r="A408" s="35"/>
      <c r="B408" s="35"/>
      <c r="C408" s="35"/>
      <c r="D408" s="35"/>
      <c r="E408" s="35"/>
      <c r="F408" s="35"/>
      <c r="G408" s="35"/>
      <c r="H408" s="35"/>
      <c r="I408" s="124"/>
      <c r="J408" s="69" t="s">
        <v>11</v>
      </c>
      <c r="K408" s="8" t="s">
        <v>12</v>
      </c>
      <c r="L408" s="14"/>
      <c r="M408" s="9"/>
      <c r="N408" s="9"/>
      <c r="O408" s="9"/>
      <c r="P408" s="61"/>
      <c r="Q408" s="9"/>
      <c r="R408" s="9"/>
      <c r="S408" s="9"/>
      <c r="T408" s="9"/>
      <c r="U408" s="9"/>
      <c r="V408" s="9"/>
      <c r="W408" s="9"/>
      <c r="X408" s="9"/>
      <c r="Y408" s="9"/>
      <c r="Z408" s="152"/>
    </row>
    <row r="409" spans="1:26" outlineLevel="1" x14ac:dyDescent="0.25">
      <c r="A409" s="2" t="s">
        <v>282</v>
      </c>
      <c r="B409" s="2" t="s">
        <v>84</v>
      </c>
      <c r="C409" s="31">
        <v>594</v>
      </c>
      <c r="D409" s="31" t="s">
        <v>279</v>
      </c>
      <c r="E409" s="70">
        <v>37420</v>
      </c>
      <c r="F409" s="71">
        <v>37539</v>
      </c>
      <c r="G409" s="86" t="s">
        <v>14</v>
      </c>
      <c r="H409" s="86">
        <v>38708</v>
      </c>
      <c r="I409" s="87">
        <v>22577</v>
      </c>
      <c r="J409" s="73">
        <v>120021160</v>
      </c>
      <c r="K409" s="3" t="s">
        <v>670</v>
      </c>
      <c r="L409" s="10" t="s">
        <v>15</v>
      </c>
      <c r="M409" s="9">
        <v>2</v>
      </c>
      <c r="N409" s="9">
        <v>1</v>
      </c>
      <c r="O409" s="9">
        <v>1</v>
      </c>
      <c r="P409" s="61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</row>
    <row r="410" spans="1:26" outlineLevel="1" x14ac:dyDescent="0.25">
      <c r="A410" s="2" t="s">
        <v>282</v>
      </c>
      <c r="B410" s="2" t="s">
        <v>84</v>
      </c>
      <c r="C410" s="31">
        <v>594</v>
      </c>
      <c r="D410" s="31" t="s">
        <v>279</v>
      </c>
      <c r="E410" s="70">
        <v>43636</v>
      </c>
      <c r="F410" s="71">
        <v>44245</v>
      </c>
      <c r="G410" s="86">
        <v>46076</v>
      </c>
      <c r="H410" s="86">
        <v>45374</v>
      </c>
      <c r="I410" s="87"/>
      <c r="J410" s="73" t="s">
        <v>469</v>
      </c>
      <c r="K410" s="19" t="s">
        <v>467</v>
      </c>
      <c r="L410" s="10" t="s">
        <v>33</v>
      </c>
      <c r="M410" s="9">
        <v>463</v>
      </c>
      <c r="N410" s="9">
        <v>367</v>
      </c>
      <c r="O410" s="9">
        <v>0</v>
      </c>
      <c r="P410" s="61">
        <v>367</v>
      </c>
      <c r="Q410" s="9">
        <v>16039</v>
      </c>
      <c r="R410" s="9">
        <v>12869</v>
      </c>
      <c r="S410" s="9">
        <v>0</v>
      </c>
      <c r="T410" s="9">
        <v>0</v>
      </c>
      <c r="U410" s="9">
        <v>33</v>
      </c>
      <c r="V410" s="9">
        <v>12869</v>
      </c>
      <c r="W410" s="9">
        <v>0</v>
      </c>
      <c r="X410" s="9">
        <v>0</v>
      </c>
      <c r="Y410" s="9">
        <v>0</v>
      </c>
      <c r="Z410" s="9">
        <v>0</v>
      </c>
    </row>
    <row r="411" spans="1:26" outlineLevel="1" x14ac:dyDescent="0.25">
      <c r="A411" s="2" t="s">
        <v>282</v>
      </c>
      <c r="B411" s="2" t="s">
        <v>84</v>
      </c>
      <c r="C411" s="31" t="s">
        <v>484</v>
      </c>
      <c r="D411" s="31" t="s">
        <v>485</v>
      </c>
      <c r="E411" s="70">
        <v>44620</v>
      </c>
      <c r="F411" s="71">
        <v>44749</v>
      </c>
      <c r="G411" s="86">
        <v>46627</v>
      </c>
      <c r="H411" s="86">
        <v>45887</v>
      </c>
      <c r="I411" s="87"/>
      <c r="J411" s="31">
        <v>120220060</v>
      </c>
      <c r="K411" s="3" t="s">
        <v>535</v>
      </c>
      <c r="L411" s="10" t="s">
        <v>15</v>
      </c>
      <c r="M411" s="9">
        <v>387</v>
      </c>
      <c r="N411" s="9">
        <v>387</v>
      </c>
      <c r="O411" s="9">
        <v>0</v>
      </c>
      <c r="P411" s="61">
        <v>387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</row>
    <row r="412" spans="1:26" outlineLevel="1" x14ac:dyDescent="0.25">
      <c r="A412" s="2" t="s">
        <v>282</v>
      </c>
      <c r="B412" s="2" t="s">
        <v>84</v>
      </c>
      <c r="C412" s="31">
        <v>594</v>
      </c>
      <c r="D412" s="31" t="s">
        <v>279</v>
      </c>
      <c r="E412" s="70">
        <v>43486</v>
      </c>
      <c r="F412" s="71">
        <v>44616</v>
      </c>
      <c r="G412" s="86">
        <v>46479</v>
      </c>
      <c r="H412" s="86" t="s">
        <v>14</v>
      </c>
      <c r="I412" s="87"/>
      <c r="J412" s="73">
        <v>620190070</v>
      </c>
      <c r="K412" s="19" t="s">
        <v>528</v>
      </c>
      <c r="L412" s="10" t="s">
        <v>15</v>
      </c>
      <c r="M412" s="9">
        <v>2</v>
      </c>
      <c r="N412" s="9">
        <v>1</v>
      </c>
      <c r="O412" s="9">
        <v>1</v>
      </c>
      <c r="P412" s="61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</row>
    <row r="413" spans="1:26" outlineLevel="1" x14ac:dyDescent="0.25">
      <c r="A413" s="2" t="s">
        <v>282</v>
      </c>
      <c r="B413" s="2" t="s">
        <v>84</v>
      </c>
      <c r="C413" s="31">
        <v>594</v>
      </c>
      <c r="D413" s="31" t="s">
        <v>279</v>
      </c>
      <c r="E413" s="70">
        <v>44179</v>
      </c>
      <c r="F413" s="71">
        <v>44299</v>
      </c>
      <c r="G413" s="86">
        <v>46127</v>
      </c>
      <c r="H413" s="86">
        <v>45427</v>
      </c>
      <c r="I413" s="87"/>
      <c r="J413" s="73" t="s">
        <v>470</v>
      </c>
      <c r="K413" s="19" t="s">
        <v>468</v>
      </c>
      <c r="L413" s="10" t="s">
        <v>15</v>
      </c>
      <c r="M413" s="9">
        <v>3</v>
      </c>
      <c r="N413" s="9">
        <v>2</v>
      </c>
      <c r="O413" s="9">
        <v>2</v>
      </c>
      <c r="P413" s="61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</row>
    <row r="414" spans="1:26" x14ac:dyDescent="0.25">
      <c r="A414" s="35"/>
      <c r="B414" s="35"/>
      <c r="C414" s="31"/>
      <c r="D414" s="31"/>
      <c r="E414" s="17"/>
      <c r="F414" s="17"/>
      <c r="G414" s="19"/>
      <c r="H414" s="19"/>
      <c r="I414" s="19"/>
      <c r="J414" s="34"/>
      <c r="K414" s="11" t="s">
        <v>282</v>
      </c>
      <c r="L414" s="13">
        <f>COUNTA(L409:L413)</f>
        <v>5</v>
      </c>
      <c r="M414" s="12">
        <f>SUM(M409:M413)</f>
        <v>857</v>
      </c>
      <c r="N414" s="12">
        <f t="shared" ref="N414:Z414" si="45">SUM(N409:N413)</f>
        <v>758</v>
      </c>
      <c r="O414" s="12">
        <f t="shared" si="45"/>
        <v>4</v>
      </c>
      <c r="P414" s="62">
        <f t="shared" si="45"/>
        <v>754</v>
      </c>
      <c r="Q414" s="12">
        <f t="shared" si="45"/>
        <v>16039</v>
      </c>
      <c r="R414" s="12">
        <f t="shared" si="45"/>
        <v>12869</v>
      </c>
      <c r="S414" s="12">
        <f t="shared" si="45"/>
        <v>0</v>
      </c>
      <c r="T414" s="12">
        <f t="shared" si="45"/>
        <v>0</v>
      </c>
      <c r="U414" s="12">
        <f t="shared" si="45"/>
        <v>33</v>
      </c>
      <c r="V414" s="12">
        <f t="shared" si="45"/>
        <v>12869</v>
      </c>
      <c r="W414" s="12">
        <f t="shared" si="45"/>
        <v>0</v>
      </c>
      <c r="X414" s="12">
        <f t="shared" si="45"/>
        <v>0</v>
      </c>
      <c r="Y414" s="12">
        <f t="shared" si="45"/>
        <v>0</v>
      </c>
      <c r="Z414" s="12">
        <f t="shared" si="45"/>
        <v>0</v>
      </c>
    </row>
    <row r="415" spans="1:26" x14ac:dyDescent="0.25">
      <c r="A415" s="35"/>
      <c r="B415" s="35"/>
      <c r="C415" s="31"/>
      <c r="D415" s="31"/>
      <c r="E415" s="17"/>
      <c r="F415" s="17"/>
      <c r="G415" s="19"/>
      <c r="H415" s="19"/>
      <c r="I415" s="19"/>
      <c r="J415" s="34"/>
      <c r="K415" s="11"/>
      <c r="L415" s="13"/>
      <c r="M415" s="12"/>
      <c r="N415" s="12"/>
      <c r="O415" s="12"/>
      <c r="P415" s="62"/>
      <c r="Q415" s="12"/>
      <c r="R415" s="12"/>
      <c r="S415" s="12"/>
      <c r="T415" s="12"/>
      <c r="U415" s="12"/>
      <c r="V415" s="12"/>
      <c r="W415" s="12"/>
      <c r="X415" s="12"/>
      <c r="Y415" s="12"/>
      <c r="Z415" s="152"/>
    </row>
    <row r="416" spans="1:26" x14ac:dyDescent="0.25">
      <c r="A416" s="35"/>
      <c r="B416" s="35"/>
      <c r="C416" s="31"/>
      <c r="D416" s="31"/>
      <c r="E416" s="17"/>
      <c r="F416" s="17"/>
      <c r="G416" s="19"/>
      <c r="H416" s="19"/>
      <c r="I416" s="19"/>
      <c r="J416" s="34"/>
      <c r="K416" s="15" t="s">
        <v>753</v>
      </c>
      <c r="L416" s="30">
        <f t="shared" ref="L416:Z416" si="46">L16+L21+L37+L59+L63+L67+L70+L75+L84+L93+L110+L120+L123+L134+L140+L143+L148+L153+L157+L160+L169+L178+L182+L189+L193+L198+L204+L374+L209+L214+L220+L227+L232+L245+L293+L302+L313+L318+L322+L342+L347+L354+L357+L362+L370+L378+L382+L393+L400+L406+L414</f>
        <v>259</v>
      </c>
      <c r="M416" s="30">
        <f t="shared" si="46"/>
        <v>44214</v>
      </c>
      <c r="N416" s="30">
        <f t="shared" si="46"/>
        <v>29545</v>
      </c>
      <c r="O416" s="30">
        <f t="shared" si="46"/>
        <v>3367</v>
      </c>
      <c r="P416" s="68">
        <f t="shared" si="46"/>
        <v>25943</v>
      </c>
      <c r="Q416" s="30">
        <f t="shared" si="46"/>
        <v>30653424</v>
      </c>
      <c r="R416" s="30">
        <f t="shared" si="46"/>
        <v>15840267</v>
      </c>
      <c r="S416" s="30">
        <f t="shared" si="46"/>
        <v>30317</v>
      </c>
      <c r="T416" s="30">
        <f t="shared" si="46"/>
        <v>7712419</v>
      </c>
      <c r="U416" s="30">
        <f t="shared" si="46"/>
        <v>9218</v>
      </c>
      <c r="V416" s="30">
        <f t="shared" si="46"/>
        <v>3872447</v>
      </c>
      <c r="W416" s="30">
        <f t="shared" si="46"/>
        <v>765</v>
      </c>
      <c r="X416" s="30">
        <f t="shared" si="46"/>
        <v>358251</v>
      </c>
      <c r="Y416" s="30">
        <f t="shared" si="46"/>
        <v>5376</v>
      </c>
      <c r="Z416" s="30">
        <f t="shared" si="46"/>
        <v>3897150</v>
      </c>
    </row>
    <row r="417" spans="1:26" s="35" customFormat="1" x14ac:dyDescent="0.25">
      <c r="C417" s="158"/>
      <c r="D417" s="158"/>
      <c r="E417" s="159"/>
      <c r="F417" s="160"/>
      <c r="G417" s="161"/>
      <c r="H417" s="161"/>
      <c r="I417" s="161"/>
      <c r="J417" s="162"/>
      <c r="K417" s="15"/>
      <c r="L417" s="157"/>
      <c r="P417" s="66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</row>
    <row r="418" spans="1:26" s="35" customFormat="1" x14ac:dyDescent="0.25">
      <c r="C418" s="158"/>
      <c r="D418" s="158"/>
      <c r="E418" s="159"/>
      <c r="F418" s="160"/>
      <c r="G418" s="161"/>
      <c r="H418" s="161"/>
      <c r="I418" s="161"/>
      <c r="J418" s="162"/>
      <c r="K418" s="157" t="s">
        <v>752</v>
      </c>
      <c r="L418" s="163">
        <f>Municipalities!L63</f>
        <v>47</v>
      </c>
      <c r="M418" s="163">
        <f>Municipalities!M63</f>
        <v>6377</v>
      </c>
      <c r="N418" s="163">
        <f>Municipalities!N63</f>
        <v>5206</v>
      </c>
      <c r="O418" s="163">
        <f>Municipalities!O63</f>
        <v>1292</v>
      </c>
      <c r="P418" s="164">
        <f>Municipalities!P63</f>
        <v>3768</v>
      </c>
      <c r="Q418" s="163">
        <f>Municipalities!Q63</f>
        <v>8205914</v>
      </c>
      <c r="R418" s="163">
        <f>Municipalities!R63</f>
        <v>5423539</v>
      </c>
      <c r="S418" s="163">
        <f>Municipalities!S63</f>
        <v>15159</v>
      </c>
      <c r="T418" s="163">
        <f>Municipalities!T63</f>
        <v>3970301</v>
      </c>
      <c r="U418" s="163">
        <f>Municipalities!U63</f>
        <v>549</v>
      </c>
      <c r="V418" s="163">
        <f>Municipalities!V63</f>
        <v>234168</v>
      </c>
      <c r="W418" s="163">
        <f>Municipalities!W63</f>
        <v>1431</v>
      </c>
      <c r="X418" s="163">
        <f>Municipalities!X63</f>
        <v>587154</v>
      </c>
      <c r="Y418" s="163">
        <f>Municipalities!Y63</f>
        <v>809</v>
      </c>
      <c r="Z418" s="163">
        <f>Municipalities!Z63</f>
        <v>631916</v>
      </c>
    </row>
    <row r="419" spans="1:26" s="35" customFormat="1" x14ac:dyDescent="0.25">
      <c r="C419" s="158"/>
      <c r="D419" s="158"/>
      <c r="E419" s="159"/>
      <c r="F419" s="160"/>
      <c r="G419" s="161"/>
      <c r="H419" s="161"/>
      <c r="I419" s="161"/>
      <c r="J419" s="162"/>
      <c r="K419" s="13" t="s">
        <v>756</v>
      </c>
      <c r="L419" s="163">
        <f t="shared" ref="L419:Z419" si="47">L416+L418</f>
        <v>306</v>
      </c>
      <c r="M419" s="163">
        <f t="shared" si="47"/>
        <v>50591</v>
      </c>
      <c r="N419" s="163">
        <f t="shared" si="47"/>
        <v>34751</v>
      </c>
      <c r="O419" s="163">
        <f t="shared" si="47"/>
        <v>4659</v>
      </c>
      <c r="P419" s="164">
        <f t="shared" si="47"/>
        <v>29711</v>
      </c>
      <c r="Q419" s="163">
        <f t="shared" si="47"/>
        <v>38859338</v>
      </c>
      <c r="R419" s="163">
        <f t="shared" si="47"/>
        <v>21263806</v>
      </c>
      <c r="S419" s="163">
        <f t="shared" si="47"/>
        <v>45476</v>
      </c>
      <c r="T419" s="163">
        <f t="shared" si="47"/>
        <v>11682720</v>
      </c>
      <c r="U419" s="163">
        <f t="shared" si="47"/>
        <v>9767</v>
      </c>
      <c r="V419" s="163">
        <f t="shared" si="47"/>
        <v>4106615</v>
      </c>
      <c r="W419" s="163">
        <f t="shared" si="47"/>
        <v>2196</v>
      </c>
      <c r="X419" s="163">
        <f t="shared" si="47"/>
        <v>945405</v>
      </c>
      <c r="Y419" s="163">
        <f t="shared" si="47"/>
        <v>6185</v>
      </c>
      <c r="Z419" s="163">
        <f t="shared" si="47"/>
        <v>4529066</v>
      </c>
    </row>
    <row r="420" spans="1:26" x14ac:dyDescent="0.25">
      <c r="A420" s="2"/>
      <c r="B420" s="2"/>
      <c r="C420" s="31"/>
      <c r="D420" s="31"/>
      <c r="E420" s="18"/>
      <c r="F420" s="20"/>
      <c r="G420" s="28"/>
      <c r="H420" s="28"/>
      <c r="I420" s="28"/>
      <c r="J420" s="25"/>
      <c r="K420" s="13"/>
      <c r="L420" s="1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16"/>
      <c r="B421" s="16"/>
      <c r="C421" s="31"/>
      <c r="D421" s="31"/>
      <c r="E421" s="18"/>
      <c r="F421" s="20"/>
      <c r="G421" s="28"/>
      <c r="H421" s="28"/>
      <c r="I421" s="28"/>
      <c r="J421" s="50"/>
      <c r="K421" s="3" t="s">
        <v>379</v>
      </c>
      <c r="L421" s="40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x14ac:dyDescent="0.25">
      <c r="A422" s="2"/>
      <c r="B422" s="2"/>
      <c r="C422" s="31"/>
      <c r="D422" s="31"/>
      <c r="E422" s="18"/>
      <c r="F422" s="20"/>
      <c r="G422" s="28"/>
      <c r="H422" s="28"/>
      <c r="I422" s="28"/>
      <c r="J422" s="19"/>
      <c r="K422" s="3" t="s">
        <v>380</v>
      </c>
      <c r="L422" s="1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16"/>
      <c r="B423" s="16"/>
      <c r="C423" s="31"/>
      <c r="D423" s="31"/>
      <c r="E423" s="18"/>
      <c r="F423" s="20"/>
      <c r="G423" s="28"/>
      <c r="H423" s="28"/>
      <c r="I423" s="28"/>
      <c r="J423" s="25"/>
      <c r="K423" s="11"/>
      <c r="L423" s="44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x14ac:dyDescent="0.25">
      <c r="A424" s="16"/>
      <c r="B424" s="16"/>
      <c r="C424" s="31"/>
      <c r="D424" s="31"/>
      <c r="E424" s="18"/>
      <c r="F424" s="20"/>
      <c r="G424" s="28"/>
      <c r="H424" s="28"/>
      <c r="I424" s="28"/>
      <c r="J424" s="48"/>
      <c r="K424" s="47"/>
      <c r="L424" s="44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x14ac:dyDescent="0.25">
      <c r="A425" s="16"/>
      <c r="B425" s="16"/>
      <c r="C425" s="31"/>
      <c r="D425" s="31"/>
      <c r="E425" s="18"/>
      <c r="F425" s="20"/>
      <c r="G425" s="28"/>
      <c r="H425" s="28"/>
      <c r="I425" s="28"/>
      <c r="J425" s="48"/>
      <c r="K425" s="47"/>
      <c r="L425" s="44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x14ac:dyDescent="0.25">
      <c r="A426" s="16"/>
      <c r="B426" s="16"/>
      <c r="C426" s="31"/>
      <c r="D426" s="31"/>
      <c r="E426" s="18"/>
      <c r="F426" s="20"/>
      <c r="G426" s="28"/>
      <c r="H426" s="28"/>
      <c r="I426" s="28"/>
      <c r="J426" s="25"/>
      <c r="K426" s="11"/>
      <c r="L426" s="44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x14ac:dyDescent="0.25">
      <c r="A427" s="16"/>
      <c r="B427" s="16"/>
      <c r="C427" s="31"/>
      <c r="D427" s="31"/>
      <c r="E427" s="18"/>
      <c r="F427" s="20"/>
      <c r="G427" s="28"/>
      <c r="H427" s="28"/>
      <c r="I427" s="28"/>
      <c r="J427" s="25"/>
      <c r="K427" s="11"/>
      <c r="L427" s="44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x14ac:dyDescent="0.25">
      <c r="A428" s="16"/>
      <c r="B428" s="16"/>
      <c r="C428" s="31"/>
      <c r="D428" s="31"/>
      <c r="E428" s="18"/>
      <c r="F428" s="20"/>
      <c r="G428" s="28"/>
      <c r="H428" s="28"/>
      <c r="I428" s="28"/>
      <c r="J428" s="50"/>
      <c r="K428" s="37"/>
      <c r="L428" s="40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x14ac:dyDescent="0.25">
      <c r="A429" s="16"/>
      <c r="B429" s="16"/>
      <c r="C429" s="31"/>
      <c r="D429" s="31"/>
      <c r="E429" s="18"/>
      <c r="F429" s="20"/>
      <c r="G429" s="28"/>
      <c r="H429" s="28"/>
      <c r="I429" s="28"/>
      <c r="J429" s="25"/>
      <c r="K429" s="11"/>
      <c r="L429" s="44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x14ac:dyDescent="0.25">
      <c r="A430" s="16"/>
      <c r="B430" s="16"/>
      <c r="C430" s="31"/>
      <c r="D430" s="31"/>
      <c r="E430" s="18"/>
      <c r="F430" s="20"/>
      <c r="G430" s="28"/>
      <c r="H430" s="28"/>
      <c r="I430" s="28"/>
    </row>
    <row r="431" spans="1:26" x14ac:dyDescent="0.25">
      <c r="A431" s="16"/>
      <c r="B431" s="16"/>
      <c r="C431" s="31"/>
      <c r="D431" s="31"/>
      <c r="E431" s="18"/>
      <c r="F431" s="20"/>
      <c r="G431" s="28"/>
      <c r="H431" s="28"/>
      <c r="I431" s="28"/>
      <c r="K431" s="37"/>
    </row>
    <row r="432" spans="1:26" x14ac:dyDescent="0.25">
      <c r="A432" s="16"/>
      <c r="B432" s="16"/>
      <c r="C432" s="31"/>
      <c r="D432" s="31"/>
      <c r="E432" s="18"/>
      <c r="F432" s="20"/>
      <c r="G432" s="28"/>
      <c r="H432" s="28"/>
      <c r="I432" s="28"/>
      <c r="J432" s="25"/>
      <c r="K432" s="11"/>
      <c r="L432" s="40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x14ac:dyDescent="0.25">
      <c r="A433" s="16"/>
      <c r="B433" s="16"/>
      <c r="C433" s="31"/>
      <c r="D433" s="31"/>
      <c r="E433" s="18"/>
      <c r="F433" s="20"/>
      <c r="G433" s="28"/>
      <c r="H433" s="28"/>
      <c r="I433" s="28"/>
      <c r="J433" s="25"/>
      <c r="K433" s="11"/>
      <c r="L433" s="40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x14ac:dyDescent="0.25">
      <c r="A434" s="16"/>
      <c r="B434" s="16"/>
      <c r="C434" s="31"/>
      <c r="D434" s="31"/>
      <c r="E434" s="18"/>
      <c r="F434" s="20"/>
      <c r="G434" s="28"/>
      <c r="H434" s="28"/>
      <c r="I434" s="28"/>
      <c r="J434" s="51"/>
      <c r="K434" s="37"/>
      <c r="L434" s="40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x14ac:dyDescent="0.25">
      <c r="A435" s="16"/>
      <c r="B435" s="16"/>
      <c r="C435" s="31"/>
      <c r="D435" s="31"/>
      <c r="E435" s="18"/>
      <c r="F435" s="20"/>
      <c r="G435" s="28"/>
      <c r="H435" s="28"/>
      <c r="I435" s="28"/>
      <c r="J435" s="25"/>
      <c r="K435" s="11"/>
      <c r="L435" s="40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x14ac:dyDescent="0.25">
      <c r="A436" s="16"/>
      <c r="B436" s="16"/>
      <c r="C436" s="31"/>
      <c r="D436" s="31"/>
      <c r="E436" s="18"/>
      <c r="F436" s="20"/>
      <c r="G436" s="28"/>
      <c r="H436" s="28"/>
      <c r="I436" s="28"/>
      <c r="J436" s="25"/>
      <c r="K436" s="11"/>
      <c r="L436" s="40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x14ac:dyDescent="0.25">
      <c r="A437" s="16"/>
      <c r="B437" s="16"/>
      <c r="C437" s="31"/>
      <c r="D437" s="31"/>
      <c r="E437" s="18"/>
      <c r="F437" s="20"/>
      <c r="G437" s="28"/>
      <c r="H437" s="28"/>
      <c r="I437" s="28"/>
      <c r="J437" s="25"/>
      <c r="K437" s="19"/>
      <c r="L437" s="40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x14ac:dyDescent="0.25">
      <c r="A438" s="16"/>
      <c r="B438" s="16"/>
      <c r="C438" s="31"/>
      <c r="D438" s="31"/>
      <c r="E438" s="18"/>
      <c r="F438" s="20"/>
      <c r="G438" s="28"/>
      <c r="H438" s="28"/>
      <c r="I438" s="28"/>
      <c r="J438" s="25"/>
      <c r="K438" s="11"/>
      <c r="L438" s="44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x14ac:dyDescent="0.25">
      <c r="A439" s="16"/>
      <c r="B439" s="16"/>
      <c r="C439" s="31"/>
      <c r="D439" s="31"/>
      <c r="E439" s="18"/>
      <c r="F439" s="20"/>
      <c r="G439" s="28"/>
      <c r="H439" s="28"/>
      <c r="I439" s="28"/>
      <c r="J439" s="25"/>
      <c r="K439" s="11"/>
      <c r="L439" s="44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x14ac:dyDescent="0.25">
      <c r="A440" s="16"/>
      <c r="B440" s="16"/>
      <c r="C440" s="31"/>
      <c r="D440" s="31"/>
      <c r="E440" s="18"/>
      <c r="F440" s="20"/>
      <c r="G440" s="28"/>
      <c r="H440" s="28"/>
      <c r="I440" s="28"/>
      <c r="J440" s="25"/>
      <c r="K440" s="19"/>
      <c r="L440" s="44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x14ac:dyDescent="0.25">
      <c r="A441" s="16"/>
      <c r="B441" s="16"/>
      <c r="C441" s="31"/>
      <c r="D441" s="31"/>
      <c r="E441" s="18"/>
      <c r="F441" s="20"/>
      <c r="G441" s="28"/>
      <c r="H441" s="28"/>
      <c r="I441" s="28"/>
      <c r="J441" s="25"/>
      <c r="K441" s="11"/>
      <c r="L441" s="40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x14ac:dyDescent="0.25">
      <c r="A442" s="16"/>
      <c r="B442" s="16"/>
      <c r="C442" s="31"/>
      <c r="D442" s="31"/>
      <c r="E442" s="18"/>
      <c r="F442" s="20"/>
      <c r="G442" s="28"/>
      <c r="H442" s="28"/>
      <c r="I442" s="28"/>
      <c r="J442" s="25"/>
      <c r="K442" s="11"/>
      <c r="L442" s="40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x14ac:dyDescent="0.25">
      <c r="A443" s="16"/>
      <c r="B443" s="16"/>
      <c r="C443" s="31"/>
      <c r="D443" s="31"/>
      <c r="E443" s="18"/>
      <c r="F443" s="20"/>
      <c r="G443" s="28"/>
      <c r="H443" s="28"/>
      <c r="I443" s="28"/>
      <c r="J443" s="25"/>
      <c r="K443" s="37"/>
      <c r="L443" s="40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x14ac:dyDescent="0.25">
      <c r="A444" s="16"/>
      <c r="B444" s="16"/>
      <c r="C444" s="31"/>
      <c r="D444" s="31"/>
      <c r="E444" s="18"/>
      <c r="F444" s="20"/>
      <c r="G444" s="28"/>
      <c r="H444" s="28"/>
      <c r="I444" s="28"/>
      <c r="J444" s="25"/>
      <c r="K444" s="11"/>
      <c r="L444" s="40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x14ac:dyDescent="0.25">
      <c r="A445" s="16"/>
      <c r="B445" s="16"/>
      <c r="C445" s="31"/>
      <c r="D445" s="31"/>
      <c r="E445" s="18"/>
      <c r="F445" s="20"/>
      <c r="G445" s="28"/>
      <c r="H445" s="28"/>
      <c r="I445" s="28"/>
      <c r="J445" s="25"/>
      <c r="K445" s="11"/>
      <c r="L445" s="40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x14ac:dyDescent="0.25">
      <c r="A446" s="16"/>
      <c r="B446" s="16"/>
      <c r="C446" s="31"/>
      <c r="D446" s="31"/>
      <c r="E446" s="18"/>
      <c r="F446" s="20"/>
      <c r="G446" s="28"/>
      <c r="H446" s="28"/>
      <c r="I446" s="28"/>
      <c r="J446" s="48"/>
      <c r="K446" s="45"/>
      <c r="L446" s="44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x14ac:dyDescent="0.25">
      <c r="A447" s="16"/>
      <c r="B447" s="16"/>
      <c r="C447" s="31"/>
      <c r="D447" s="31"/>
      <c r="E447" s="18"/>
      <c r="F447" s="20"/>
      <c r="G447" s="28"/>
      <c r="H447" s="28"/>
      <c r="I447" s="28"/>
      <c r="J447" s="25"/>
      <c r="K447" s="11"/>
      <c r="L447" s="1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16"/>
      <c r="B448" s="16"/>
      <c r="C448" s="31"/>
      <c r="D448" s="31"/>
      <c r="E448" s="18"/>
      <c r="F448" s="20"/>
      <c r="G448" s="28"/>
      <c r="H448" s="28"/>
      <c r="I448" s="28"/>
      <c r="J448" s="25"/>
      <c r="K448" s="11"/>
      <c r="L448" s="1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16"/>
      <c r="B449" s="16"/>
      <c r="C449" s="31"/>
      <c r="D449" s="31"/>
      <c r="E449" s="18"/>
      <c r="F449" s="20"/>
      <c r="G449" s="28"/>
      <c r="H449" s="28"/>
      <c r="I449" s="28"/>
      <c r="J449" s="43"/>
      <c r="K449" s="37"/>
      <c r="L449" s="44"/>
      <c r="M449" s="45"/>
      <c r="N449" s="45"/>
      <c r="O449" s="45"/>
      <c r="P449" s="45"/>
      <c r="Q449" s="46"/>
      <c r="R449" s="46"/>
      <c r="S449" s="46"/>
      <c r="T449" s="46"/>
      <c r="U449" s="46"/>
      <c r="V449" s="46"/>
      <c r="W449" s="46"/>
      <c r="X449" s="46"/>
      <c r="Y449" s="49"/>
      <c r="Z449" s="46"/>
    </row>
    <row r="450" spans="1:26" x14ac:dyDescent="0.25">
      <c r="A450" s="16"/>
      <c r="B450" s="16"/>
      <c r="C450" s="31"/>
      <c r="D450" s="31"/>
      <c r="E450" s="18"/>
      <c r="F450" s="20"/>
      <c r="G450" s="28"/>
      <c r="H450" s="28"/>
      <c r="I450" s="28"/>
      <c r="J450" s="25"/>
      <c r="K450" s="11"/>
      <c r="L450" s="40"/>
      <c r="M450" s="41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x14ac:dyDescent="0.25">
      <c r="A451" s="16"/>
      <c r="B451" s="16"/>
      <c r="C451" s="31"/>
      <c r="D451" s="31"/>
      <c r="E451" s="18"/>
      <c r="F451" s="20"/>
      <c r="G451" s="28"/>
      <c r="H451" s="28"/>
      <c r="I451" s="28"/>
      <c r="J451" s="25"/>
      <c r="K451" s="11"/>
      <c r="L451" s="40"/>
      <c r="M451" s="41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x14ac:dyDescent="0.25">
      <c r="A452" s="16"/>
      <c r="B452" s="16"/>
      <c r="C452" s="31"/>
      <c r="D452" s="31"/>
      <c r="E452" s="18"/>
      <c r="F452" s="20"/>
      <c r="G452" s="28"/>
      <c r="H452" s="28"/>
      <c r="I452" s="28"/>
      <c r="J452" s="43"/>
      <c r="K452" s="48"/>
      <c r="L452" s="44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x14ac:dyDescent="0.25">
      <c r="A453" s="16"/>
      <c r="B453" s="16"/>
      <c r="C453" s="31"/>
      <c r="D453" s="31"/>
      <c r="E453" s="18"/>
      <c r="F453" s="20"/>
      <c r="G453" s="28"/>
      <c r="H453" s="28"/>
      <c r="I453" s="28"/>
      <c r="J453" s="43"/>
      <c r="K453" s="47"/>
      <c r="L453" s="44"/>
      <c r="M453" s="49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x14ac:dyDescent="0.25">
      <c r="A454" s="16"/>
      <c r="B454" s="16"/>
      <c r="C454" s="31"/>
      <c r="D454" s="31"/>
      <c r="E454" s="18"/>
      <c r="F454" s="20"/>
      <c r="G454" s="28"/>
      <c r="H454" s="28"/>
      <c r="I454" s="28"/>
      <c r="J454" s="25"/>
      <c r="K454" s="11"/>
      <c r="L454" s="44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x14ac:dyDescent="0.25">
      <c r="A455" s="16"/>
      <c r="B455" s="16"/>
      <c r="C455" s="31"/>
      <c r="D455" s="31"/>
      <c r="E455" s="18"/>
      <c r="F455" s="20"/>
      <c r="G455" s="28"/>
      <c r="H455" s="28"/>
      <c r="I455" s="28"/>
    </row>
    <row r="456" spans="1:26" x14ac:dyDescent="0.25">
      <c r="A456" s="2"/>
      <c r="B456" s="2"/>
      <c r="C456" s="31"/>
      <c r="D456" s="31"/>
      <c r="E456" s="18"/>
      <c r="F456" s="20"/>
      <c r="G456" s="28"/>
      <c r="H456" s="28"/>
      <c r="I456" s="28"/>
      <c r="J456" s="19"/>
      <c r="K456" s="19"/>
      <c r="L456" s="26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16"/>
      <c r="B457" s="16"/>
      <c r="C457" s="31"/>
      <c r="D457" s="31"/>
      <c r="E457" s="18"/>
      <c r="F457" s="20"/>
      <c r="G457" s="28"/>
      <c r="H457" s="28"/>
      <c r="I457" s="28"/>
      <c r="J457" s="25"/>
      <c r="K457" s="19"/>
      <c r="L457" s="44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x14ac:dyDescent="0.25">
      <c r="A458" s="16"/>
      <c r="B458" s="16"/>
      <c r="C458" s="31"/>
      <c r="D458" s="31"/>
      <c r="E458" s="18"/>
      <c r="F458" s="20"/>
      <c r="G458" s="28"/>
      <c r="H458" s="28"/>
      <c r="I458" s="28"/>
      <c r="J458" s="25"/>
      <c r="K458" s="19"/>
      <c r="L458" s="44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x14ac:dyDescent="0.25">
      <c r="A459" s="16"/>
      <c r="B459" s="16"/>
      <c r="C459" s="31"/>
      <c r="D459" s="31"/>
      <c r="K459" s="19"/>
    </row>
    <row r="460" spans="1:26" x14ac:dyDescent="0.25">
      <c r="A460" s="16"/>
      <c r="B460" s="16"/>
      <c r="C460" s="31"/>
      <c r="D460" s="31"/>
      <c r="E460" s="18"/>
      <c r="F460" s="20"/>
      <c r="G460" s="28"/>
      <c r="H460" s="28"/>
      <c r="I460" s="28"/>
      <c r="J460" s="25"/>
      <c r="K460" s="11"/>
      <c r="L460" s="1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16"/>
      <c r="B461" s="16"/>
      <c r="C461" s="31"/>
      <c r="D461" s="31"/>
      <c r="E461" s="18"/>
      <c r="F461" s="20"/>
      <c r="G461" s="28"/>
      <c r="H461" s="28"/>
      <c r="I461" s="28"/>
      <c r="J461" s="25"/>
      <c r="K461" s="11"/>
      <c r="L461" s="1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16"/>
      <c r="B462" s="16"/>
      <c r="C462" s="31"/>
      <c r="D462" s="31"/>
      <c r="E462" s="18"/>
      <c r="F462" s="20"/>
      <c r="G462" s="28"/>
      <c r="H462" s="28"/>
      <c r="I462" s="28"/>
      <c r="J462" s="25"/>
      <c r="K462" s="19"/>
      <c r="L462" s="1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16"/>
      <c r="B463" s="16"/>
      <c r="C463" s="31"/>
      <c r="D463" s="31"/>
      <c r="E463" s="18"/>
      <c r="F463" s="20"/>
      <c r="G463" s="28"/>
      <c r="H463" s="28"/>
      <c r="I463" s="28"/>
      <c r="J463" s="25"/>
      <c r="K463" s="11"/>
      <c r="L463" s="16"/>
      <c r="M463" s="16"/>
      <c r="N463" s="16"/>
      <c r="O463" s="16"/>
      <c r="P463" s="16"/>
      <c r="Q463" s="9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5"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0:26" x14ac:dyDescent="0.25">
      <c r="J465" s="37"/>
      <c r="Q465" s="9"/>
    </row>
    <row r="466" spans="10:26" x14ac:dyDescent="0.25">
      <c r="J466" s="37"/>
      <c r="K466" s="53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0:26" x14ac:dyDescent="0.25">
      <c r="K467" s="53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0:26" x14ac:dyDescent="0.25">
      <c r="K468" s="53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0:26" x14ac:dyDescent="0.25">
      <c r="K469" s="53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0:26" x14ac:dyDescent="0.25">
      <c r="K470" s="53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0:26" x14ac:dyDescent="0.25">
      <c r="K471" s="53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0:26" x14ac:dyDescent="0.25">
      <c r="K472" s="53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</sheetData>
  <sortState xmlns:xlrd2="http://schemas.microsoft.com/office/spreadsheetml/2017/richdata2" ref="T134:AQ141">
    <sortCondition ref="AA134:AA141"/>
  </sortState>
  <dataConsolidate/>
  <mergeCells count="2">
    <mergeCell ref="J1:Z1"/>
    <mergeCell ref="J2:Z2"/>
  </mergeCells>
  <pageMargins left="0.45" right="0.45" top="0.45" bottom="0.45" header="0" footer="0"/>
  <pageSetup paperSiz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7E08-49B3-4A48-9E17-776687D50A6F}">
  <sheetPr>
    <pageSetUpPr fitToPage="1"/>
  </sheetPr>
  <dimension ref="A1:AA65"/>
  <sheetViews>
    <sheetView tabSelected="1" topLeftCell="J1" zoomScaleNormal="100" workbookViewId="0">
      <pane ySplit="3" topLeftCell="A4" activePane="bottomLeft" state="frozen"/>
      <selection activeCell="J1" sqref="J1"/>
      <selection pane="bottomLeft" activeCell="AD3" sqref="AD3"/>
    </sheetView>
  </sheetViews>
  <sheetFormatPr defaultRowHeight="15" outlineLevelRow="1" outlineLevelCol="1" x14ac:dyDescent="0.25"/>
  <cols>
    <col min="1" max="1" width="16.42578125" hidden="1" customWidth="1" outlineLevel="1"/>
    <col min="2" max="2" width="14.85546875" hidden="1" customWidth="1" outlineLevel="1"/>
    <col min="3" max="3" width="14.42578125" hidden="1" customWidth="1" outlineLevel="1"/>
    <col min="4" max="4" width="13.5703125" hidden="1" customWidth="1" outlineLevel="1"/>
    <col min="5" max="5" width="11.85546875" hidden="1" customWidth="1" outlineLevel="1"/>
    <col min="6" max="6" width="11.140625" hidden="1" customWidth="1" outlineLevel="1"/>
    <col min="7" max="9" width="9.140625" hidden="1" customWidth="1" outlineLevel="1"/>
    <col min="10" max="10" width="21.140625" customWidth="1" collapsed="1"/>
    <col min="11" max="11" width="28.5703125" customWidth="1"/>
    <col min="12" max="12" width="13.7109375" bestFit="1" customWidth="1"/>
    <col min="13" max="16" width="9.7109375" customWidth="1"/>
    <col min="17" max="26" width="10.7109375" customWidth="1"/>
  </cols>
  <sheetData>
    <row r="1" spans="1:26" ht="26.25" x14ac:dyDescent="0.4">
      <c r="C1" s="1"/>
      <c r="D1" s="1"/>
      <c r="E1" s="1"/>
      <c r="F1" s="1"/>
      <c r="G1" s="1"/>
      <c r="H1" s="1"/>
      <c r="I1" s="1"/>
      <c r="J1" s="165" t="s">
        <v>755</v>
      </c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 ht="26.25" customHeight="1" x14ac:dyDescent="0.25">
      <c r="C2" s="1"/>
      <c r="D2" s="1"/>
      <c r="E2" s="1"/>
      <c r="F2" s="1"/>
      <c r="G2" s="1"/>
      <c r="H2" s="1"/>
      <c r="I2" s="1"/>
      <c r="J2" s="166" t="s">
        <v>788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26" ht="60.75" thickBot="1" x14ac:dyDescent="0.3">
      <c r="A3" s="4" t="s">
        <v>1</v>
      </c>
      <c r="B3" s="4" t="s">
        <v>276</v>
      </c>
      <c r="C3" s="4" t="s">
        <v>277</v>
      </c>
      <c r="D3" s="4" t="s">
        <v>278</v>
      </c>
      <c r="E3" s="4" t="s">
        <v>529</v>
      </c>
      <c r="F3" s="4" t="s">
        <v>317</v>
      </c>
      <c r="G3" s="4" t="s">
        <v>0</v>
      </c>
      <c r="H3" s="4" t="s">
        <v>672</v>
      </c>
      <c r="I3" s="4" t="s">
        <v>673</v>
      </c>
      <c r="J3" s="4" t="s">
        <v>11</v>
      </c>
      <c r="K3" s="4" t="s">
        <v>757</v>
      </c>
      <c r="L3" s="5" t="s">
        <v>2</v>
      </c>
      <c r="M3" s="6" t="s">
        <v>3</v>
      </c>
      <c r="N3" s="6" t="s">
        <v>4</v>
      </c>
      <c r="O3" s="6" t="s">
        <v>288</v>
      </c>
      <c r="P3" s="60" t="s">
        <v>325</v>
      </c>
      <c r="Q3" s="6" t="s">
        <v>5</v>
      </c>
      <c r="R3" s="6" t="s">
        <v>6</v>
      </c>
      <c r="S3" s="6" t="s">
        <v>7</v>
      </c>
      <c r="T3" s="6" t="s">
        <v>284</v>
      </c>
      <c r="U3" s="6" t="s">
        <v>8</v>
      </c>
      <c r="V3" s="6" t="s">
        <v>285</v>
      </c>
      <c r="W3" s="6" t="s">
        <v>9</v>
      </c>
      <c r="X3" s="6" t="s">
        <v>286</v>
      </c>
      <c r="Y3" s="6" t="s">
        <v>10</v>
      </c>
      <c r="Z3" s="6" t="s">
        <v>287</v>
      </c>
    </row>
    <row r="4" spans="1:26" ht="15" customHeight="1" outlineLevel="1" thickTop="1" x14ac:dyDescent="0.25">
      <c r="A4" s="7"/>
      <c r="B4" s="7"/>
      <c r="C4" s="31"/>
      <c r="D4" s="31"/>
      <c r="E4" s="17"/>
      <c r="F4" s="17"/>
      <c r="G4" s="27"/>
      <c r="H4" s="27"/>
      <c r="I4" s="27"/>
      <c r="J4" s="8" t="s">
        <v>11</v>
      </c>
      <c r="K4" s="8" t="s">
        <v>12</v>
      </c>
      <c r="L4" s="14"/>
      <c r="M4" s="9"/>
      <c r="N4" s="9"/>
      <c r="O4" s="9"/>
      <c r="P4" s="61"/>
      <c r="Q4" s="9"/>
      <c r="R4" s="9"/>
      <c r="S4" s="9"/>
      <c r="T4" s="9"/>
      <c r="U4" s="9"/>
      <c r="V4" s="9"/>
      <c r="W4" s="9"/>
      <c r="X4" s="9"/>
      <c r="Y4" s="9"/>
    </row>
    <row r="5" spans="1:26" ht="15" customHeight="1" outlineLevel="1" x14ac:dyDescent="0.25">
      <c r="A5" s="2" t="s">
        <v>106</v>
      </c>
      <c r="B5" s="2" t="s">
        <v>106</v>
      </c>
      <c r="C5" s="31" t="s">
        <v>383</v>
      </c>
      <c r="D5" s="31" t="s">
        <v>143</v>
      </c>
      <c r="E5" s="27" t="s">
        <v>134</v>
      </c>
      <c r="F5" s="27" t="s">
        <v>134</v>
      </c>
      <c r="G5" s="27" t="s">
        <v>134</v>
      </c>
      <c r="H5" s="27"/>
      <c r="I5" s="27"/>
      <c r="J5" s="3" t="s">
        <v>367</v>
      </c>
      <c r="K5" s="3" t="s">
        <v>473</v>
      </c>
      <c r="L5" s="10" t="s">
        <v>33</v>
      </c>
      <c r="M5" s="9">
        <v>1066</v>
      </c>
      <c r="N5" s="9">
        <v>0</v>
      </c>
      <c r="O5" s="9">
        <v>0</v>
      </c>
      <c r="P5" s="61">
        <v>0</v>
      </c>
      <c r="Q5" s="9">
        <v>674734</v>
      </c>
      <c r="R5" s="9">
        <v>361890</v>
      </c>
      <c r="S5" s="9">
        <v>0</v>
      </c>
      <c r="T5" s="9">
        <v>0</v>
      </c>
      <c r="U5" s="9">
        <v>10</v>
      </c>
      <c r="V5" s="9">
        <v>3881</v>
      </c>
      <c r="W5" s="9">
        <v>0</v>
      </c>
      <c r="X5" s="9">
        <v>0</v>
      </c>
      <c r="Y5" s="9">
        <v>110</v>
      </c>
      <c r="Z5" s="9">
        <v>358009</v>
      </c>
    </row>
    <row r="6" spans="1:26" ht="15" customHeight="1" outlineLevel="1" x14ac:dyDescent="0.25">
      <c r="A6" s="2" t="s">
        <v>106</v>
      </c>
      <c r="B6" s="2" t="s">
        <v>106</v>
      </c>
      <c r="C6" s="31" t="s">
        <v>515</v>
      </c>
      <c r="D6" s="31" t="s">
        <v>516</v>
      </c>
      <c r="E6" s="18"/>
      <c r="F6" s="20"/>
      <c r="G6" s="28"/>
      <c r="H6" s="28"/>
      <c r="I6" s="57"/>
      <c r="J6" s="3" t="s">
        <v>512</v>
      </c>
      <c r="K6" s="3" t="s">
        <v>513</v>
      </c>
      <c r="L6" s="10" t="s">
        <v>29</v>
      </c>
      <c r="M6" s="9">
        <v>0</v>
      </c>
      <c r="N6" s="9">
        <v>0</v>
      </c>
      <c r="O6" s="9">
        <v>0</v>
      </c>
      <c r="P6" s="61">
        <v>0</v>
      </c>
      <c r="Q6" s="9">
        <v>840410</v>
      </c>
      <c r="R6" s="9">
        <v>604928</v>
      </c>
      <c r="S6" s="9">
        <v>152</v>
      </c>
      <c r="T6" s="9">
        <v>217774</v>
      </c>
      <c r="U6" s="9">
        <v>0</v>
      </c>
      <c r="V6" s="9">
        <v>0</v>
      </c>
      <c r="W6" s="9">
        <v>860</v>
      </c>
      <c r="X6" s="9">
        <v>387154</v>
      </c>
      <c r="Y6" s="9">
        <v>0</v>
      </c>
      <c r="Z6" s="9">
        <v>0</v>
      </c>
    </row>
    <row r="7" spans="1:26" ht="15" customHeight="1" outlineLevel="1" x14ac:dyDescent="0.25">
      <c r="A7" s="2" t="s">
        <v>106</v>
      </c>
      <c r="B7" s="2" t="s">
        <v>106</v>
      </c>
      <c r="C7" s="31" t="s">
        <v>748</v>
      </c>
      <c r="D7" s="31" t="s">
        <v>749</v>
      </c>
      <c r="E7" s="27" t="s">
        <v>134</v>
      </c>
      <c r="F7" s="27" t="s">
        <v>134</v>
      </c>
      <c r="G7" s="27" t="s">
        <v>134</v>
      </c>
      <c r="H7" s="28"/>
      <c r="I7" s="28"/>
      <c r="J7" s="3" t="s">
        <v>750</v>
      </c>
      <c r="K7" s="3" t="s">
        <v>751</v>
      </c>
      <c r="L7" s="10" t="s">
        <v>33</v>
      </c>
      <c r="M7" s="9">
        <v>1600</v>
      </c>
      <c r="N7" s="9">
        <v>1600</v>
      </c>
      <c r="O7" s="9">
        <v>160</v>
      </c>
      <c r="P7" s="61">
        <v>1440</v>
      </c>
      <c r="Q7" s="9">
        <v>1220000</v>
      </c>
      <c r="R7" s="9">
        <v>750000</v>
      </c>
      <c r="S7" s="9">
        <v>3000</v>
      </c>
      <c r="T7" s="9">
        <v>750000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</row>
    <row r="8" spans="1:26" ht="15" customHeight="1" outlineLevel="1" x14ac:dyDescent="0.25">
      <c r="A8" s="2" t="s">
        <v>106</v>
      </c>
      <c r="B8" s="2" t="s">
        <v>106</v>
      </c>
      <c r="C8" s="31">
        <v>750</v>
      </c>
      <c r="D8" s="31">
        <v>222</v>
      </c>
      <c r="E8" s="27" t="s">
        <v>134</v>
      </c>
      <c r="F8" s="27" t="s">
        <v>134</v>
      </c>
      <c r="G8" s="27" t="s">
        <v>134</v>
      </c>
      <c r="H8" s="27"/>
      <c r="I8" s="27"/>
      <c r="J8" s="3" t="s">
        <v>405</v>
      </c>
      <c r="K8" s="3" t="s">
        <v>413</v>
      </c>
      <c r="L8" s="10" t="s">
        <v>33</v>
      </c>
      <c r="M8" s="9">
        <v>245</v>
      </c>
      <c r="N8" s="9">
        <v>245</v>
      </c>
      <c r="O8" s="9">
        <v>245</v>
      </c>
      <c r="P8" s="61">
        <v>0</v>
      </c>
      <c r="Q8" s="9">
        <v>16290</v>
      </c>
      <c r="R8" s="9">
        <v>16290</v>
      </c>
      <c r="S8" s="9">
        <v>4</v>
      </c>
      <c r="T8" s="9">
        <v>1140</v>
      </c>
      <c r="U8" s="9">
        <v>30</v>
      </c>
      <c r="V8" s="9">
        <v>12150</v>
      </c>
      <c r="W8" s="9">
        <v>0</v>
      </c>
      <c r="X8" s="9">
        <v>0</v>
      </c>
      <c r="Y8" s="9">
        <v>9</v>
      </c>
      <c r="Z8" s="9">
        <v>3000</v>
      </c>
    </row>
    <row r="9" spans="1:26" ht="15" customHeight="1" outlineLevel="1" x14ac:dyDescent="0.25">
      <c r="A9" s="2" t="s">
        <v>106</v>
      </c>
      <c r="B9" s="2" t="s">
        <v>106</v>
      </c>
      <c r="C9" s="31">
        <v>750</v>
      </c>
      <c r="D9" s="31">
        <v>222</v>
      </c>
      <c r="E9" s="27" t="s">
        <v>134</v>
      </c>
      <c r="F9" s="27" t="s">
        <v>134</v>
      </c>
      <c r="G9" s="27" t="s">
        <v>134</v>
      </c>
      <c r="H9" s="27"/>
      <c r="I9" s="27"/>
      <c r="J9" s="3" t="s">
        <v>405</v>
      </c>
      <c r="K9" s="3" t="s">
        <v>406</v>
      </c>
      <c r="L9" s="10" t="s">
        <v>15</v>
      </c>
      <c r="M9" s="9">
        <v>271</v>
      </c>
      <c r="N9" s="9">
        <v>271</v>
      </c>
      <c r="O9" s="9">
        <v>0</v>
      </c>
      <c r="P9" s="61">
        <v>271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</row>
    <row r="10" spans="1:26" ht="15" customHeight="1" outlineLevel="1" x14ac:dyDescent="0.25">
      <c r="A10" s="2" t="s">
        <v>106</v>
      </c>
      <c r="B10" s="2" t="s">
        <v>106</v>
      </c>
      <c r="C10" s="31">
        <v>750</v>
      </c>
      <c r="D10" s="31">
        <v>222</v>
      </c>
      <c r="E10" s="27" t="s">
        <v>134</v>
      </c>
      <c r="F10" s="27" t="s">
        <v>134</v>
      </c>
      <c r="G10" s="27" t="s">
        <v>134</v>
      </c>
      <c r="H10" s="27"/>
      <c r="I10" s="27"/>
      <c r="J10" s="3" t="s">
        <v>405</v>
      </c>
      <c r="K10" s="3" t="s">
        <v>407</v>
      </c>
      <c r="L10" s="10" t="s">
        <v>15</v>
      </c>
      <c r="M10" s="9">
        <v>94</v>
      </c>
      <c r="N10" s="9">
        <v>94</v>
      </c>
      <c r="O10" s="9">
        <v>0</v>
      </c>
      <c r="P10" s="61">
        <v>94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</row>
    <row r="11" spans="1:26" ht="15" customHeight="1" outlineLevel="1" x14ac:dyDescent="0.25">
      <c r="A11" s="2" t="s">
        <v>106</v>
      </c>
      <c r="B11" s="2" t="s">
        <v>106</v>
      </c>
      <c r="C11" s="31">
        <v>750</v>
      </c>
      <c r="D11" s="31">
        <v>222</v>
      </c>
      <c r="E11" s="27" t="s">
        <v>134</v>
      </c>
      <c r="F11" s="27" t="s">
        <v>134</v>
      </c>
      <c r="G11" s="27" t="s">
        <v>134</v>
      </c>
      <c r="H11" s="27"/>
      <c r="I11" s="27"/>
      <c r="J11" s="3" t="s">
        <v>405</v>
      </c>
      <c r="K11" s="3" t="s">
        <v>471</v>
      </c>
      <c r="L11" s="10" t="s">
        <v>29</v>
      </c>
      <c r="M11" s="9">
        <v>0</v>
      </c>
      <c r="N11" s="9">
        <v>0</v>
      </c>
      <c r="O11" s="9">
        <v>0</v>
      </c>
      <c r="P11" s="61">
        <v>0</v>
      </c>
      <c r="Q11" s="9">
        <v>37700</v>
      </c>
      <c r="R11" s="9">
        <v>30900</v>
      </c>
      <c r="S11" s="9">
        <v>0</v>
      </c>
      <c r="T11" s="9">
        <v>0</v>
      </c>
      <c r="U11" s="9">
        <v>42</v>
      </c>
      <c r="V11" s="9">
        <v>30900</v>
      </c>
      <c r="W11" s="9">
        <v>0</v>
      </c>
      <c r="X11" s="9">
        <v>0</v>
      </c>
      <c r="Y11" s="9">
        <v>0</v>
      </c>
      <c r="Z11" s="9">
        <v>0</v>
      </c>
    </row>
    <row r="12" spans="1:26" s="29" customFormat="1" ht="15" customHeight="1" outlineLevel="1" x14ac:dyDescent="0.25">
      <c r="A12" s="2" t="s">
        <v>106</v>
      </c>
      <c r="B12" s="2" t="s">
        <v>106</v>
      </c>
      <c r="C12" s="31" t="s">
        <v>385</v>
      </c>
      <c r="D12" s="31" t="s">
        <v>384</v>
      </c>
      <c r="E12" s="54" t="s">
        <v>134</v>
      </c>
      <c r="F12" s="54" t="s">
        <v>134</v>
      </c>
      <c r="G12" s="54" t="s">
        <v>134</v>
      </c>
      <c r="H12" s="54"/>
      <c r="I12" s="54"/>
      <c r="J12" s="3" t="s">
        <v>368</v>
      </c>
      <c r="K12" s="3" t="s">
        <v>472</v>
      </c>
      <c r="L12" s="10" t="s">
        <v>29</v>
      </c>
      <c r="M12" s="9">
        <v>0</v>
      </c>
      <c r="N12" s="9">
        <v>0</v>
      </c>
      <c r="O12" s="9">
        <v>0</v>
      </c>
      <c r="P12" s="61">
        <v>0</v>
      </c>
      <c r="Q12" s="9">
        <v>650000</v>
      </c>
      <c r="R12" s="9">
        <v>143708</v>
      </c>
      <c r="S12" s="9">
        <v>0</v>
      </c>
      <c r="T12" s="9">
        <v>0</v>
      </c>
      <c r="U12" s="9">
        <v>134</v>
      </c>
      <c r="V12" s="9">
        <v>53708</v>
      </c>
      <c r="W12" s="9">
        <v>0</v>
      </c>
      <c r="X12" s="9">
        <v>0</v>
      </c>
      <c r="Y12" s="9">
        <v>257</v>
      </c>
      <c r="Z12" s="9">
        <v>90000</v>
      </c>
    </row>
    <row r="13" spans="1:26" s="38" customFormat="1" ht="15" customHeight="1" outlineLevel="1" x14ac:dyDescent="0.25">
      <c r="A13" s="2" t="s">
        <v>106</v>
      </c>
      <c r="B13" s="2" t="s">
        <v>106</v>
      </c>
      <c r="C13" s="31" t="s">
        <v>385</v>
      </c>
      <c r="D13" s="31" t="s">
        <v>384</v>
      </c>
      <c r="E13" s="27" t="s">
        <v>134</v>
      </c>
      <c r="F13" s="27" t="s">
        <v>134</v>
      </c>
      <c r="G13" s="27" t="s">
        <v>134</v>
      </c>
      <c r="H13" s="27"/>
      <c r="I13" s="27"/>
      <c r="J13" s="3" t="s">
        <v>368</v>
      </c>
      <c r="K13" s="3" t="s">
        <v>369</v>
      </c>
      <c r="L13" s="10" t="s">
        <v>29</v>
      </c>
      <c r="M13" s="9">
        <v>0</v>
      </c>
      <c r="N13" s="9">
        <v>0</v>
      </c>
      <c r="O13" s="9">
        <v>0</v>
      </c>
      <c r="P13" s="61">
        <v>0</v>
      </c>
      <c r="Q13" s="9">
        <v>200000</v>
      </c>
      <c r="R13" s="9">
        <v>200000</v>
      </c>
      <c r="S13" s="9">
        <v>800</v>
      </c>
      <c r="T13" s="9">
        <v>200000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</row>
    <row r="14" spans="1:26" s="38" customFormat="1" ht="15" customHeight="1" outlineLevel="1" x14ac:dyDescent="0.25">
      <c r="A14" s="2" t="s">
        <v>106</v>
      </c>
      <c r="B14" s="2" t="s">
        <v>106</v>
      </c>
      <c r="C14" s="31" t="s">
        <v>385</v>
      </c>
      <c r="D14" s="31" t="s">
        <v>384</v>
      </c>
      <c r="E14" s="27" t="s">
        <v>134</v>
      </c>
      <c r="F14" s="27" t="s">
        <v>134</v>
      </c>
      <c r="G14" s="27" t="s">
        <v>134</v>
      </c>
      <c r="H14" s="27"/>
      <c r="I14" s="27"/>
      <c r="J14" s="3" t="s">
        <v>368</v>
      </c>
      <c r="K14" s="3" t="s">
        <v>370</v>
      </c>
      <c r="L14" s="10" t="s">
        <v>29</v>
      </c>
      <c r="M14" s="9">
        <v>0</v>
      </c>
      <c r="N14" s="9">
        <v>0</v>
      </c>
      <c r="O14" s="9">
        <v>0</v>
      </c>
      <c r="P14" s="61">
        <v>0</v>
      </c>
      <c r="Q14" s="9">
        <v>142600</v>
      </c>
      <c r="R14" s="9">
        <v>142600</v>
      </c>
      <c r="S14" s="9">
        <v>570</v>
      </c>
      <c r="T14" s="9">
        <v>142600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</row>
    <row r="15" spans="1:26" ht="15" customHeight="1" outlineLevel="1" x14ac:dyDescent="0.25">
      <c r="A15" s="2" t="s">
        <v>106</v>
      </c>
      <c r="B15" s="2" t="s">
        <v>106</v>
      </c>
      <c r="C15" s="31" t="s">
        <v>541</v>
      </c>
      <c r="D15" s="31">
        <v>228</v>
      </c>
      <c r="E15" s="27" t="s">
        <v>134</v>
      </c>
      <c r="F15" s="27" t="s">
        <v>134</v>
      </c>
      <c r="G15" s="27" t="s">
        <v>134</v>
      </c>
      <c r="H15" s="27"/>
      <c r="I15" s="27"/>
      <c r="J15" s="3" t="s">
        <v>368</v>
      </c>
      <c r="K15" s="3" t="s">
        <v>540</v>
      </c>
      <c r="L15" s="10" t="s">
        <v>33</v>
      </c>
      <c r="M15" s="9">
        <v>580</v>
      </c>
      <c r="N15" s="9">
        <v>580</v>
      </c>
      <c r="O15" s="9">
        <v>0</v>
      </c>
      <c r="P15" s="61">
        <v>580</v>
      </c>
      <c r="Q15" s="9">
        <v>48000</v>
      </c>
      <c r="R15" s="9">
        <v>48000</v>
      </c>
      <c r="S15" s="9">
        <v>0</v>
      </c>
      <c r="T15" s="9">
        <v>0</v>
      </c>
      <c r="U15" s="9">
        <v>120</v>
      </c>
      <c r="V15" s="9">
        <v>48000</v>
      </c>
      <c r="W15" s="9">
        <v>0</v>
      </c>
      <c r="X15" s="9">
        <v>0</v>
      </c>
      <c r="Y15" s="9">
        <v>0</v>
      </c>
      <c r="Z15" s="9">
        <v>0</v>
      </c>
    </row>
    <row r="16" spans="1:26" ht="15" customHeight="1" outlineLevel="1" x14ac:dyDescent="0.25">
      <c r="A16" s="2" t="s">
        <v>106</v>
      </c>
      <c r="B16" s="2" t="s">
        <v>106</v>
      </c>
      <c r="C16" s="31">
        <v>743</v>
      </c>
      <c r="D16" s="31">
        <v>230</v>
      </c>
      <c r="E16" s="27" t="s">
        <v>134</v>
      </c>
      <c r="F16" s="27" t="s">
        <v>134</v>
      </c>
      <c r="G16" s="27" t="s">
        <v>134</v>
      </c>
      <c r="H16" s="27"/>
      <c r="I16" s="27"/>
      <c r="J16" s="3" t="s">
        <v>107</v>
      </c>
      <c r="K16" s="3" t="s">
        <v>107</v>
      </c>
      <c r="L16" s="10" t="s">
        <v>15</v>
      </c>
      <c r="M16" s="9">
        <v>2</v>
      </c>
      <c r="N16" s="9">
        <v>1</v>
      </c>
      <c r="O16" s="9">
        <v>1</v>
      </c>
      <c r="P16" s="61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</row>
    <row r="17" spans="1:26" ht="15" customHeight="1" outlineLevel="1" x14ac:dyDescent="0.25">
      <c r="A17" s="2"/>
      <c r="B17" s="2"/>
      <c r="C17" s="31"/>
      <c r="D17" s="31"/>
      <c r="E17" s="27"/>
      <c r="F17" s="27"/>
      <c r="G17" s="27"/>
      <c r="H17" s="27"/>
      <c r="I17" s="27"/>
      <c r="J17" s="16" t="s">
        <v>718</v>
      </c>
      <c r="K17" s="16" t="s">
        <v>719</v>
      </c>
      <c r="L17" s="10" t="s">
        <v>15</v>
      </c>
      <c r="M17" s="16">
        <v>11</v>
      </c>
      <c r="N17" s="16">
        <v>3</v>
      </c>
      <c r="O17" s="16">
        <v>3</v>
      </c>
      <c r="P17" s="64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</row>
    <row r="18" spans="1:26" ht="15" customHeight="1" outlineLevel="1" x14ac:dyDescent="0.25">
      <c r="A18" s="2" t="s">
        <v>106</v>
      </c>
      <c r="B18" s="2" t="s">
        <v>106</v>
      </c>
      <c r="C18" s="22">
        <v>749</v>
      </c>
      <c r="D18" s="22">
        <v>223</v>
      </c>
      <c r="E18" s="27" t="s">
        <v>134</v>
      </c>
      <c r="F18" s="27" t="s">
        <v>134</v>
      </c>
      <c r="G18" s="27" t="s">
        <v>134</v>
      </c>
      <c r="H18" s="27"/>
      <c r="I18" s="27"/>
      <c r="J18" s="3" t="s">
        <v>371</v>
      </c>
      <c r="K18" s="3" t="s">
        <v>347</v>
      </c>
      <c r="L18" s="10" t="s">
        <v>29</v>
      </c>
      <c r="M18" s="24">
        <v>0</v>
      </c>
      <c r="N18" s="24">
        <v>0</v>
      </c>
      <c r="O18" s="24">
        <v>0</v>
      </c>
      <c r="P18" s="63">
        <v>0</v>
      </c>
      <c r="Q18" s="23">
        <v>1763000</v>
      </c>
      <c r="R18" s="23">
        <v>908000</v>
      </c>
      <c r="S18" s="23">
        <v>3631</v>
      </c>
      <c r="T18" s="23">
        <v>908000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</row>
    <row r="19" spans="1:26" ht="15" customHeight="1" outlineLevel="1" x14ac:dyDescent="0.25">
      <c r="A19" s="2" t="s">
        <v>106</v>
      </c>
      <c r="B19" s="2" t="s">
        <v>106</v>
      </c>
      <c r="C19" s="31" t="s">
        <v>381</v>
      </c>
      <c r="D19" s="31" t="s">
        <v>382</v>
      </c>
      <c r="E19" s="27" t="s">
        <v>134</v>
      </c>
      <c r="F19" s="27" t="s">
        <v>134</v>
      </c>
      <c r="G19" s="27" t="s">
        <v>134</v>
      </c>
      <c r="H19" s="27"/>
      <c r="I19" s="27"/>
      <c r="J19" s="3" t="s">
        <v>371</v>
      </c>
      <c r="K19" s="3" t="s">
        <v>328</v>
      </c>
      <c r="L19" s="10" t="s">
        <v>29</v>
      </c>
      <c r="M19" s="9">
        <v>0</v>
      </c>
      <c r="N19" s="9">
        <v>0</v>
      </c>
      <c r="O19" s="9">
        <v>0</v>
      </c>
      <c r="P19" s="61">
        <v>0</v>
      </c>
      <c r="Q19" s="9">
        <v>400000</v>
      </c>
      <c r="R19" s="9">
        <v>298000</v>
      </c>
      <c r="S19" s="9">
        <v>1192</v>
      </c>
      <c r="T19" s="9">
        <v>298000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</row>
    <row r="20" spans="1:26" ht="15" customHeight="1" outlineLevel="1" x14ac:dyDescent="0.25">
      <c r="A20" s="2" t="s">
        <v>106</v>
      </c>
      <c r="B20" s="2" t="s">
        <v>106</v>
      </c>
      <c r="C20" s="31" t="s">
        <v>381</v>
      </c>
      <c r="D20" s="31" t="s">
        <v>382</v>
      </c>
      <c r="E20" s="27" t="s">
        <v>134</v>
      </c>
      <c r="F20" s="27" t="s">
        <v>134</v>
      </c>
      <c r="G20" s="27" t="s">
        <v>134</v>
      </c>
      <c r="H20" s="27"/>
      <c r="I20" s="27"/>
      <c r="J20" s="3" t="s">
        <v>371</v>
      </c>
      <c r="K20" s="3" t="s">
        <v>329</v>
      </c>
      <c r="L20" s="10" t="s">
        <v>29</v>
      </c>
      <c r="M20" s="24">
        <v>0</v>
      </c>
      <c r="N20" s="24">
        <v>0</v>
      </c>
      <c r="O20" s="24">
        <v>0</v>
      </c>
      <c r="P20" s="63">
        <v>0</v>
      </c>
      <c r="Q20" s="23">
        <v>280187</v>
      </c>
      <c r="R20" s="23">
        <v>280187</v>
      </c>
      <c r="S20" s="23">
        <v>1120</v>
      </c>
      <c r="T20" s="23">
        <v>280187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ht="15" customHeight="1" outlineLevel="1" x14ac:dyDescent="0.25">
      <c r="A21" s="2" t="s">
        <v>106</v>
      </c>
      <c r="B21" s="2" t="s">
        <v>106</v>
      </c>
      <c r="C21" s="31">
        <v>743</v>
      </c>
      <c r="D21" s="31">
        <v>230</v>
      </c>
      <c r="E21" s="27" t="s">
        <v>134</v>
      </c>
      <c r="F21" s="27" t="s">
        <v>134</v>
      </c>
      <c r="G21" s="27" t="s">
        <v>134</v>
      </c>
      <c r="H21" s="27"/>
      <c r="I21" s="27"/>
      <c r="J21" s="3" t="s">
        <v>452</v>
      </c>
      <c r="K21" s="3" t="s">
        <v>453</v>
      </c>
      <c r="L21" s="10" t="s">
        <v>29</v>
      </c>
      <c r="M21" s="9">
        <v>0</v>
      </c>
      <c r="N21" s="9">
        <v>0</v>
      </c>
      <c r="O21" s="9">
        <v>0</v>
      </c>
      <c r="P21" s="61">
        <v>0</v>
      </c>
      <c r="Q21" s="9">
        <v>5600</v>
      </c>
      <c r="R21" s="9">
        <v>5600</v>
      </c>
      <c r="S21" s="9">
        <v>22</v>
      </c>
      <c r="T21" s="9">
        <v>5600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</row>
    <row r="22" spans="1:26" ht="15" customHeight="1" outlineLevel="1" x14ac:dyDescent="0.25">
      <c r="A22" s="2" t="s">
        <v>106</v>
      </c>
      <c r="B22" s="2" t="s">
        <v>106</v>
      </c>
      <c r="C22" s="31" t="s">
        <v>486</v>
      </c>
      <c r="D22" s="31" t="s">
        <v>642</v>
      </c>
      <c r="E22" s="27" t="s">
        <v>134</v>
      </c>
      <c r="F22" s="27" t="s">
        <v>134</v>
      </c>
      <c r="G22" s="27" t="s">
        <v>134</v>
      </c>
      <c r="H22" s="27"/>
      <c r="I22" s="27"/>
      <c r="J22" s="3" t="s">
        <v>452</v>
      </c>
      <c r="K22" s="3" t="s">
        <v>641</v>
      </c>
      <c r="L22" s="10" t="s">
        <v>15</v>
      </c>
      <c r="M22" s="9">
        <v>72</v>
      </c>
      <c r="N22" s="9">
        <v>72</v>
      </c>
      <c r="O22" s="9">
        <v>0</v>
      </c>
      <c r="P22" s="61">
        <v>72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</row>
    <row r="23" spans="1:26" ht="15" customHeight="1" outlineLevel="1" x14ac:dyDescent="0.25">
      <c r="A23" s="2" t="s">
        <v>106</v>
      </c>
      <c r="B23" s="2" t="s">
        <v>106</v>
      </c>
      <c r="C23" s="31">
        <v>480</v>
      </c>
      <c r="D23" s="31">
        <v>228</v>
      </c>
      <c r="E23" s="27" t="s">
        <v>134</v>
      </c>
      <c r="F23" s="27" t="s">
        <v>134</v>
      </c>
      <c r="G23" s="27" t="s">
        <v>134</v>
      </c>
      <c r="H23" s="27"/>
      <c r="I23" s="27"/>
      <c r="J23" s="3" t="s">
        <v>372</v>
      </c>
      <c r="K23" s="3" t="s">
        <v>414</v>
      </c>
      <c r="L23" s="10" t="s">
        <v>15</v>
      </c>
      <c r="M23" s="9">
        <v>158</v>
      </c>
      <c r="N23" s="9">
        <v>158</v>
      </c>
      <c r="O23" s="9">
        <v>0</v>
      </c>
      <c r="P23" s="61">
        <v>158</v>
      </c>
      <c r="Q23" s="9">
        <v>3000</v>
      </c>
      <c r="R23" s="9">
        <v>3000</v>
      </c>
      <c r="S23" s="9">
        <v>0</v>
      </c>
      <c r="T23" s="9">
        <v>0</v>
      </c>
      <c r="U23" s="9">
        <v>7</v>
      </c>
      <c r="V23" s="9">
        <v>3000</v>
      </c>
      <c r="W23" s="9">
        <v>0</v>
      </c>
      <c r="X23" s="9">
        <v>0</v>
      </c>
      <c r="Y23" s="9">
        <v>0</v>
      </c>
      <c r="Z23" s="9">
        <v>0</v>
      </c>
    </row>
    <row r="24" spans="1:26" ht="15" customHeight="1" outlineLevel="1" x14ac:dyDescent="0.25">
      <c r="A24" s="2" t="s">
        <v>106</v>
      </c>
      <c r="B24" s="2" t="s">
        <v>106</v>
      </c>
      <c r="C24" s="31">
        <v>480</v>
      </c>
      <c r="D24" s="31">
        <v>228</v>
      </c>
      <c r="E24" s="27" t="s">
        <v>134</v>
      </c>
      <c r="F24" s="27" t="s">
        <v>134</v>
      </c>
      <c r="G24" s="27" t="s">
        <v>134</v>
      </c>
      <c r="H24" s="27"/>
      <c r="I24" s="27"/>
      <c r="J24" s="3" t="s">
        <v>372</v>
      </c>
      <c r="K24" s="3" t="s">
        <v>573</v>
      </c>
      <c r="L24" s="10" t="s">
        <v>33</v>
      </c>
      <c r="M24" s="9">
        <v>234</v>
      </c>
      <c r="N24" s="9">
        <v>234</v>
      </c>
      <c r="O24" s="9">
        <v>0</v>
      </c>
      <c r="P24" s="61">
        <v>234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</row>
    <row r="25" spans="1:26" ht="15" customHeight="1" outlineLevel="1" x14ac:dyDescent="0.25">
      <c r="A25" s="2" t="s">
        <v>106</v>
      </c>
      <c r="B25" s="2" t="s">
        <v>106</v>
      </c>
      <c r="C25" s="31">
        <v>480</v>
      </c>
      <c r="D25" s="31">
        <v>228</v>
      </c>
      <c r="E25" s="27" t="s">
        <v>134</v>
      </c>
      <c r="F25" s="27" t="s">
        <v>134</v>
      </c>
      <c r="G25" s="27" t="s">
        <v>134</v>
      </c>
      <c r="H25" s="27"/>
      <c r="I25" s="27"/>
      <c r="J25" s="3" t="s">
        <v>372</v>
      </c>
      <c r="K25" s="3" t="s">
        <v>514</v>
      </c>
      <c r="L25" s="10" t="s">
        <v>29</v>
      </c>
      <c r="M25" s="9">
        <v>0</v>
      </c>
      <c r="N25" s="9">
        <v>0</v>
      </c>
      <c r="O25" s="9">
        <v>0</v>
      </c>
      <c r="P25" s="61">
        <v>0</v>
      </c>
      <c r="Q25" s="9">
        <v>189193</v>
      </c>
      <c r="R25" s="9">
        <v>145236</v>
      </c>
      <c r="S25" s="9">
        <v>308</v>
      </c>
      <c r="T25" s="9">
        <v>77000</v>
      </c>
      <c r="U25" s="9">
        <v>93</v>
      </c>
      <c r="V25" s="9">
        <v>37329</v>
      </c>
      <c r="W25" s="9">
        <v>0</v>
      </c>
      <c r="X25" s="9">
        <v>0</v>
      </c>
      <c r="Y25" s="9">
        <v>5</v>
      </c>
      <c r="Z25" s="9">
        <v>30907</v>
      </c>
    </row>
    <row r="26" spans="1:26" ht="15" customHeight="1" outlineLevel="1" x14ac:dyDescent="0.25">
      <c r="A26" s="2" t="s">
        <v>106</v>
      </c>
      <c r="B26" s="2" t="s">
        <v>106</v>
      </c>
      <c r="C26" s="31" t="s">
        <v>386</v>
      </c>
      <c r="D26" s="31" t="s">
        <v>143</v>
      </c>
      <c r="E26" s="27" t="s">
        <v>134</v>
      </c>
      <c r="F26" s="27" t="s">
        <v>134</v>
      </c>
      <c r="G26" s="27" t="s">
        <v>134</v>
      </c>
      <c r="H26" s="27"/>
      <c r="I26" s="27"/>
      <c r="J26" s="3" t="s">
        <v>373</v>
      </c>
      <c r="K26" s="3" t="s">
        <v>271</v>
      </c>
      <c r="L26" s="10" t="s">
        <v>29</v>
      </c>
      <c r="M26" s="9">
        <v>0</v>
      </c>
      <c r="N26" s="9">
        <v>0</v>
      </c>
      <c r="O26" s="9">
        <v>0</v>
      </c>
      <c r="P26" s="61">
        <v>0</v>
      </c>
      <c r="Q26" s="9">
        <v>400000</v>
      </c>
      <c r="R26" s="9">
        <v>150000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428</v>
      </c>
      <c r="Z26" s="9">
        <v>150000</v>
      </c>
    </row>
    <row r="27" spans="1:26" ht="15" customHeight="1" outlineLevel="1" x14ac:dyDescent="0.25">
      <c r="A27" s="2" t="s">
        <v>106</v>
      </c>
      <c r="B27" s="2" t="s">
        <v>106</v>
      </c>
      <c r="C27" s="31" t="s">
        <v>585</v>
      </c>
      <c r="D27" s="31" t="s">
        <v>586</v>
      </c>
      <c r="E27" s="27" t="s">
        <v>134</v>
      </c>
      <c r="F27" s="27" t="s">
        <v>134</v>
      </c>
      <c r="G27" s="27" t="s">
        <v>134</v>
      </c>
      <c r="H27" s="27"/>
      <c r="I27" s="27"/>
      <c r="J27" s="3" t="s">
        <v>574</v>
      </c>
      <c r="K27" s="3" t="s">
        <v>575</v>
      </c>
      <c r="L27" s="10" t="s">
        <v>29</v>
      </c>
      <c r="M27" s="9">
        <v>0</v>
      </c>
      <c r="N27" s="9">
        <v>0</v>
      </c>
      <c r="O27" s="9">
        <v>0</v>
      </c>
      <c r="P27" s="61">
        <v>0</v>
      </c>
      <c r="Q27" s="9">
        <v>800000</v>
      </c>
      <c r="R27" s="9">
        <v>800000</v>
      </c>
      <c r="S27" s="9">
        <v>3160</v>
      </c>
      <c r="T27" s="9">
        <v>790000</v>
      </c>
      <c r="U27" s="9">
        <v>25</v>
      </c>
      <c r="V27" s="9">
        <v>10000</v>
      </c>
      <c r="W27" s="9">
        <v>0</v>
      </c>
      <c r="X27" s="9">
        <v>0</v>
      </c>
      <c r="Y27" s="9">
        <v>0</v>
      </c>
      <c r="Z27" s="9">
        <v>0</v>
      </c>
    </row>
    <row r="28" spans="1:26" ht="15" customHeight="1" outlineLevel="1" x14ac:dyDescent="0.25">
      <c r="A28" s="2"/>
      <c r="B28" s="2"/>
      <c r="C28" s="31"/>
      <c r="D28" s="31"/>
      <c r="E28" s="27"/>
      <c r="F28" s="27"/>
      <c r="G28" s="27"/>
      <c r="H28" s="27"/>
      <c r="I28" s="27"/>
      <c r="J28" s="3" t="s">
        <v>574</v>
      </c>
      <c r="K28" s="16" t="s">
        <v>720</v>
      </c>
      <c r="L28" s="10" t="s">
        <v>15</v>
      </c>
      <c r="M28" s="16">
        <v>232</v>
      </c>
      <c r="N28" s="16">
        <v>232</v>
      </c>
      <c r="O28" s="16">
        <v>168</v>
      </c>
      <c r="P28" s="64">
        <v>64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</row>
    <row r="29" spans="1:26" ht="15" customHeight="1" x14ac:dyDescent="0.25">
      <c r="A29" s="2"/>
      <c r="B29" s="2"/>
      <c r="E29" s="20"/>
      <c r="F29" s="20"/>
      <c r="G29" s="20"/>
      <c r="H29" s="20"/>
      <c r="I29" s="55"/>
      <c r="J29" s="3"/>
      <c r="K29" s="11" t="s">
        <v>106</v>
      </c>
      <c r="L29" s="13">
        <f>COUNTA(L5:L28)</f>
        <v>24</v>
      </c>
      <c r="M29" s="12">
        <f t="shared" ref="M29:Z29" si="0">SUM(M5:M28)</f>
        <v>4565</v>
      </c>
      <c r="N29" s="12">
        <f t="shared" si="0"/>
        <v>3490</v>
      </c>
      <c r="O29" s="12">
        <f t="shared" si="0"/>
        <v>577</v>
      </c>
      <c r="P29" s="62">
        <f t="shared" si="0"/>
        <v>2913</v>
      </c>
      <c r="Q29" s="12">
        <f t="shared" si="0"/>
        <v>7670714</v>
      </c>
      <c r="R29" s="12">
        <f t="shared" si="0"/>
        <v>4888339</v>
      </c>
      <c r="S29" s="12">
        <f t="shared" si="0"/>
        <v>13959</v>
      </c>
      <c r="T29" s="12">
        <f t="shared" si="0"/>
        <v>3670301</v>
      </c>
      <c r="U29" s="12">
        <f t="shared" si="0"/>
        <v>461</v>
      </c>
      <c r="V29" s="12">
        <f t="shared" si="0"/>
        <v>198968</v>
      </c>
      <c r="W29" s="12">
        <f t="shared" si="0"/>
        <v>860</v>
      </c>
      <c r="X29" s="12">
        <f t="shared" si="0"/>
        <v>387154</v>
      </c>
      <c r="Y29" s="12">
        <f t="shared" si="0"/>
        <v>809</v>
      </c>
      <c r="Z29" s="12">
        <f t="shared" si="0"/>
        <v>631916</v>
      </c>
    </row>
    <row r="30" spans="1:26" ht="15" customHeight="1" x14ac:dyDescent="0.25">
      <c r="P30" s="65"/>
    </row>
    <row r="31" spans="1:26" ht="15" customHeight="1" outlineLevel="1" x14ac:dyDescent="0.25">
      <c r="A31" s="7"/>
      <c r="B31" s="7"/>
      <c r="C31" s="31"/>
      <c r="D31" s="31"/>
      <c r="E31" s="17"/>
      <c r="F31" s="17"/>
      <c r="G31" s="27"/>
      <c r="H31" s="27"/>
      <c r="I31" s="27"/>
      <c r="J31" s="8" t="s">
        <v>11</v>
      </c>
      <c r="K31" s="8" t="s">
        <v>12</v>
      </c>
      <c r="L31" s="13"/>
      <c r="M31" s="12"/>
      <c r="N31" s="12"/>
      <c r="O31" s="12"/>
      <c r="P31" s="6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" customHeight="1" x14ac:dyDescent="0.25">
      <c r="A32" s="7"/>
      <c r="B32" s="7"/>
      <c r="C32" s="31"/>
      <c r="D32" s="31"/>
      <c r="E32" s="17"/>
      <c r="F32" s="17"/>
      <c r="G32" s="27"/>
      <c r="H32" s="27"/>
      <c r="I32" s="27"/>
      <c r="J32" s="1"/>
      <c r="K32" s="11" t="s">
        <v>336</v>
      </c>
      <c r="L32" s="13">
        <v>0</v>
      </c>
      <c r="M32" s="12">
        <v>0</v>
      </c>
      <c r="N32" s="12">
        <v>0</v>
      </c>
      <c r="O32" s="12">
        <v>0</v>
      </c>
      <c r="P32" s="6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1:26" ht="15" customHeight="1" x14ac:dyDescent="0.25">
      <c r="P33" s="65"/>
    </row>
    <row r="34" spans="1:26" ht="15" customHeight="1" outlineLevel="1" x14ac:dyDescent="0.25">
      <c r="A34" s="7"/>
      <c r="B34" s="7"/>
      <c r="C34" s="31"/>
      <c r="D34" s="31"/>
      <c r="E34" s="17"/>
      <c r="F34" s="17"/>
      <c r="G34" s="27"/>
      <c r="H34" s="27"/>
      <c r="I34" s="27"/>
      <c r="J34" s="8" t="s">
        <v>11</v>
      </c>
      <c r="K34" s="8" t="s">
        <v>12</v>
      </c>
      <c r="L34" s="13"/>
      <c r="M34" s="12"/>
      <c r="N34" s="12"/>
      <c r="O34" s="12"/>
      <c r="P34" s="6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" customHeight="1" outlineLevel="1" x14ac:dyDescent="0.25">
      <c r="A35" s="33" t="s">
        <v>324</v>
      </c>
      <c r="B35" s="33" t="s">
        <v>292</v>
      </c>
      <c r="C35" s="31">
        <v>395</v>
      </c>
      <c r="D35" s="31">
        <v>264</v>
      </c>
      <c r="E35" s="27" t="s">
        <v>134</v>
      </c>
      <c r="F35" s="27" t="s">
        <v>134</v>
      </c>
      <c r="G35" s="27" t="s">
        <v>134</v>
      </c>
      <c r="H35" s="27"/>
      <c r="I35" s="27"/>
      <c r="J35" s="36" t="s">
        <v>14</v>
      </c>
      <c r="K35" s="3" t="s">
        <v>322</v>
      </c>
      <c r="L35" s="10" t="s">
        <v>15</v>
      </c>
      <c r="M35" s="9">
        <v>2</v>
      </c>
      <c r="N35" s="9">
        <v>2</v>
      </c>
      <c r="O35" s="9">
        <v>2</v>
      </c>
      <c r="P35" s="61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</row>
    <row r="36" spans="1:26" ht="15" customHeight="1" outlineLevel="1" x14ac:dyDescent="0.25">
      <c r="A36" s="33" t="s">
        <v>324</v>
      </c>
      <c r="B36" s="33" t="s">
        <v>292</v>
      </c>
      <c r="C36" s="32">
        <v>395</v>
      </c>
      <c r="D36" s="32">
        <v>264</v>
      </c>
      <c r="E36" s="20" t="s">
        <v>134</v>
      </c>
      <c r="F36" s="20" t="s">
        <v>134</v>
      </c>
      <c r="G36" s="20" t="s">
        <v>134</v>
      </c>
      <c r="H36" s="20"/>
      <c r="I36" s="55"/>
      <c r="J36" s="36" t="s">
        <v>14</v>
      </c>
      <c r="K36" s="3" t="s">
        <v>346</v>
      </c>
      <c r="L36" s="10" t="s">
        <v>15</v>
      </c>
      <c r="M36" s="9">
        <v>4</v>
      </c>
      <c r="N36" s="9">
        <v>1</v>
      </c>
      <c r="O36" s="9">
        <v>1</v>
      </c>
      <c r="P36" s="61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</row>
    <row r="37" spans="1:26" ht="15" customHeight="1" outlineLevel="1" x14ac:dyDescent="0.25">
      <c r="A37" s="33" t="s">
        <v>324</v>
      </c>
      <c r="B37" s="33" t="s">
        <v>292</v>
      </c>
      <c r="C37" s="32">
        <v>395</v>
      </c>
      <c r="D37" s="32">
        <v>264</v>
      </c>
      <c r="E37" s="20" t="s">
        <v>134</v>
      </c>
      <c r="F37" s="20" t="s">
        <v>134</v>
      </c>
      <c r="G37" s="20" t="s">
        <v>134</v>
      </c>
      <c r="H37" s="20"/>
      <c r="I37" s="55"/>
      <c r="J37" s="36" t="s">
        <v>14</v>
      </c>
      <c r="K37" s="3" t="s">
        <v>487</v>
      </c>
      <c r="L37" s="10" t="s">
        <v>15</v>
      </c>
      <c r="M37" s="9">
        <v>6</v>
      </c>
      <c r="N37" s="9">
        <v>4</v>
      </c>
      <c r="O37" s="9">
        <v>4</v>
      </c>
      <c r="P37" s="61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</row>
    <row r="38" spans="1:26" ht="15" customHeight="1" outlineLevel="1" x14ac:dyDescent="0.25">
      <c r="A38" s="33" t="s">
        <v>324</v>
      </c>
      <c r="B38" s="33" t="s">
        <v>292</v>
      </c>
      <c r="C38" s="32">
        <v>440</v>
      </c>
      <c r="D38" s="32">
        <v>265</v>
      </c>
      <c r="E38" s="20" t="s">
        <v>134</v>
      </c>
      <c r="F38" s="20" t="s">
        <v>134</v>
      </c>
      <c r="G38" s="20" t="s">
        <v>134</v>
      </c>
      <c r="H38" s="20"/>
      <c r="I38" s="55"/>
      <c r="J38" s="36" t="s">
        <v>14</v>
      </c>
      <c r="K38" s="3" t="s">
        <v>488</v>
      </c>
      <c r="L38" s="10" t="s">
        <v>15</v>
      </c>
      <c r="M38" s="9">
        <v>1</v>
      </c>
      <c r="N38" s="9">
        <v>1</v>
      </c>
      <c r="O38" s="9">
        <v>1</v>
      </c>
      <c r="P38" s="61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</row>
    <row r="39" spans="1:26" ht="15" customHeight="1" outlineLevel="1" x14ac:dyDescent="0.25">
      <c r="A39" s="33" t="s">
        <v>324</v>
      </c>
      <c r="B39" s="33" t="s">
        <v>292</v>
      </c>
      <c r="C39" s="31">
        <v>440</v>
      </c>
      <c r="D39" s="31">
        <v>265</v>
      </c>
      <c r="E39" s="27" t="s">
        <v>134</v>
      </c>
      <c r="F39" s="27" t="s">
        <v>134</v>
      </c>
      <c r="G39" s="27" t="s">
        <v>134</v>
      </c>
      <c r="H39" s="27"/>
      <c r="I39" s="27"/>
      <c r="J39" s="36" t="s">
        <v>14</v>
      </c>
      <c r="K39" s="3" t="s">
        <v>537</v>
      </c>
      <c r="L39" s="10" t="s">
        <v>15</v>
      </c>
      <c r="M39" s="9">
        <v>3</v>
      </c>
      <c r="N39" s="9">
        <v>3</v>
      </c>
      <c r="O39" s="9">
        <v>3</v>
      </c>
      <c r="P39" s="61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</row>
    <row r="40" spans="1:26" ht="15" customHeight="1" outlineLevel="1" x14ac:dyDescent="0.25">
      <c r="A40" s="33" t="s">
        <v>324</v>
      </c>
      <c r="B40" s="33" t="s">
        <v>292</v>
      </c>
      <c r="C40" s="31">
        <v>440</v>
      </c>
      <c r="D40" s="31">
        <v>265</v>
      </c>
      <c r="E40" s="27" t="s">
        <v>134</v>
      </c>
      <c r="F40" s="27" t="s">
        <v>134</v>
      </c>
      <c r="G40" s="27" t="s">
        <v>134</v>
      </c>
      <c r="H40" s="27"/>
      <c r="I40" s="27"/>
      <c r="J40" s="36" t="s">
        <v>14</v>
      </c>
      <c r="K40" s="3" t="s">
        <v>538</v>
      </c>
      <c r="L40" s="10" t="s">
        <v>15</v>
      </c>
      <c r="M40" s="9">
        <v>62</v>
      </c>
      <c r="N40" s="9">
        <v>62</v>
      </c>
      <c r="O40" s="9">
        <v>62</v>
      </c>
      <c r="P40" s="61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</row>
    <row r="41" spans="1:26" ht="15" customHeight="1" outlineLevel="1" x14ac:dyDescent="0.25">
      <c r="A41" s="33" t="s">
        <v>324</v>
      </c>
      <c r="B41" s="33" t="s">
        <v>292</v>
      </c>
      <c r="C41" s="31">
        <v>440</v>
      </c>
      <c r="D41" s="31">
        <v>265</v>
      </c>
      <c r="E41" s="27" t="s">
        <v>134</v>
      </c>
      <c r="F41" s="27" t="s">
        <v>134</v>
      </c>
      <c r="G41" s="27" t="s">
        <v>134</v>
      </c>
      <c r="H41" s="27"/>
      <c r="I41" s="27"/>
      <c r="J41" s="36" t="s">
        <v>14</v>
      </c>
      <c r="K41" s="3" t="s">
        <v>539</v>
      </c>
      <c r="L41" s="10" t="s">
        <v>15</v>
      </c>
      <c r="M41" s="10">
        <v>8</v>
      </c>
      <c r="N41" s="9">
        <v>8</v>
      </c>
      <c r="O41" s="9">
        <v>8</v>
      </c>
      <c r="P41" s="61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</row>
    <row r="42" spans="1:26" ht="15" customHeight="1" outlineLevel="1" x14ac:dyDescent="0.25">
      <c r="A42" s="33" t="s">
        <v>324</v>
      </c>
      <c r="B42" s="33" t="s">
        <v>292</v>
      </c>
      <c r="C42" s="31" t="s">
        <v>16</v>
      </c>
      <c r="D42" s="31" t="s">
        <v>17</v>
      </c>
      <c r="E42" s="18" t="s">
        <v>134</v>
      </c>
      <c r="F42" s="18" t="s">
        <v>134</v>
      </c>
      <c r="G42" s="18" t="s">
        <v>134</v>
      </c>
      <c r="H42" s="18"/>
      <c r="I42" s="18"/>
      <c r="J42" s="25" t="s">
        <v>14</v>
      </c>
      <c r="K42" s="3" t="s">
        <v>643</v>
      </c>
      <c r="L42" s="10" t="s">
        <v>15</v>
      </c>
      <c r="M42" s="10">
        <v>38</v>
      </c>
      <c r="N42" s="10">
        <v>38</v>
      </c>
      <c r="O42" s="10">
        <v>38</v>
      </c>
      <c r="P42" s="61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</row>
    <row r="43" spans="1:26" ht="15" customHeight="1" outlineLevel="1" x14ac:dyDescent="0.25">
      <c r="A43" s="33" t="s">
        <v>324</v>
      </c>
      <c r="B43" s="33" t="s">
        <v>292</v>
      </c>
      <c r="C43" s="31" t="s">
        <v>16</v>
      </c>
      <c r="D43" s="31" t="s">
        <v>17</v>
      </c>
      <c r="E43" s="18" t="s">
        <v>134</v>
      </c>
      <c r="F43" s="18" t="s">
        <v>134</v>
      </c>
      <c r="G43" s="18" t="s">
        <v>134</v>
      </c>
      <c r="H43" s="18"/>
      <c r="I43" s="18"/>
      <c r="J43" s="25" t="s">
        <v>14</v>
      </c>
      <c r="K43" s="3" t="s">
        <v>644</v>
      </c>
      <c r="L43" s="10" t="s">
        <v>15</v>
      </c>
      <c r="M43" s="10">
        <v>65</v>
      </c>
      <c r="N43" s="9">
        <v>65</v>
      </c>
      <c r="O43" s="9">
        <v>65</v>
      </c>
      <c r="P43" s="61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</row>
    <row r="44" spans="1:26" ht="15" customHeight="1" outlineLevel="1" x14ac:dyDescent="0.25">
      <c r="A44" s="33" t="s">
        <v>324</v>
      </c>
      <c r="B44" s="33" t="s">
        <v>292</v>
      </c>
      <c r="C44" s="31" t="s">
        <v>18</v>
      </c>
      <c r="D44" s="31" t="s">
        <v>19</v>
      </c>
      <c r="E44" s="18" t="s">
        <v>134</v>
      </c>
      <c r="F44" s="18" t="s">
        <v>134</v>
      </c>
      <c r="G44" s="18" t="s">
        <v>134</v>
      </c>
      <c r="H44" s="18"/>
      <c r="I44" s="18"/>
      <c r="J44" s="25" t="s">
        <v>14</v>
      </c>
      <c r="K44" s="3" t="s">
        <v>645</v>
      </c>
      <c r="L44" s="10" t="s">
        <v>15</v>
      </c>
      <c r="M44" s="10">
        <v>4</v>
      </c>
      <c r="N44" s="9">
        <v>4</v>
      </c>
      <c r="O44" s="9">
        <v>4</v>
      </c>
      <c r="P44" s="61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</row>
    <row r="45" spans="1:26" ht="15" customHeight="1" x14ac:dyDescent="0.25">
      <c r="A45" s="7"/>
      <c r="B45" s="7"/>
      <c r="C45" s="31"/>
      <c r="D45" s="31"/>
      <c r="E45" s="17"/>
      <c r="F45" s="17"/>
      <c r="G45" s="27"/>
      <c r="H45" s="27"/>
      <c r="I45" s="27"/>
      <c r="J45" s="1"/>
      <c r="K45" s="11" t="s">
        <v>323</v>
      </c>
      <c r="L45" s="13">
        <f>COUNTA(L35:L44)</f>
        <v>10</v>
      </c>
      <c r="M45" s="12">
        <f t="shared" ref="M45:Z45" si="1">SUM(M35:M44)</f>
        <v>193</v>
      </c>
      <c r="N45" s="12">
        <f t="shared" si="1"/>
        <v>188</v>
      </c>
      <c r="O45" s="12">
        <f t="shared" si="1"/>
        <v>188</v>
      </c>
      <c r="P45" s="62">
        <f t="shared" si="1"/>
        <v>0</v>
      </c>
      <c r="Q45" s="12">
        <f t="shared" si="1"/>
        <v>0</v>
      </c>
      <c r="R45" s="12">
        <f t="shared" si="1"/>
        <v>0</v>
      </c>
      <c r="S45" s="12">
        <f t="shared" si="1"/>
        <v>0</v>
      </c>
      <c r="T45" s="12">
        <f t="shared" si="1"/>
        <v>0</v>
      </c>
      <c r="U45" s="12">
        <f t="shared" si="1"/>
        <v>0</v>
      </c>
      <c r="V45" s="12">
        <f t="shared" si="1"/>
        <v>0</v>
      </c>
      <c r="W45" s="12">
        <f t="shared" si="1"/>
        <v>0</v>
      </c>
      <c r="X45" s="12">
        <f t="shared" si="1"/>
        <v>0</v>
      </c>
      <c r="Y45" s="12">
        <f t="shared" si="1"/>
        <v>0</v>
      </c>
      <c r="Z45" s="12">
        <f t="shared" si="1"/>
        <v>0</v>
      </c>
    </row>
    <row r="46" spans="1:26" ht="15" customHeight="1" x14ac:dyDescent="0.25">
      <c r="P46" s="65"/>
    </row>
    <row r="47" spans="1:26" ht="15" customHeight="1" outlineLevel="1" x14ac:dyDescent="0.25">
      <c r="A47" s="7"/>
      <c r="B47" s="7"/>
      <c r="C47" s="31"/>
      <c r="D47" s="31"/>
      <c r="E47" s="17"/>
      <c r="F47" s="17"/>
      <c r="G47" s="27"/>
      <c r="H47" s="27"/>
      <c r="I47" s="27"/>
      <c r="J47" s="8" t="s">
        <v>11</v>
      </c>
      <c r="K47" s="8" t="s">
        <v>12</v>
      </c>
      <c r="L47" s="14"/>
      <c r="M47" s="9"/>
      <c r="N47" s="9"/>
      <c r="O47" s="9"/>
      <c r="P47" s="61"/>
      <c r="Q47" s="9"/>
      <c r="R47" s="9"/>
      <c r="S47" s="9"/>
      <c r="T47" s="9"/>
      <c r="U47" s="9"/>
      <c r="V47" s="9"/>
      <c r="W47" s="9"/>
      <c r="X47" s="9"/>
      <c r="Y47" s="9"/>
    </row>
    <row r="48" spans="1:26" ht="15" customHeight="1" outlineLevel="1" x14ac:dyDescent="0.25">
      <c r="A48" s="2" t="s">
        <v>228</v>
      </c>
      <c r="B48" s="2" t="s">
        <v>228</v>
      </c>
      <c r="C48" s="31">
        <v>735</v>
      </c>
      <c r="D48" s="31">
        <v>182</v>
      </c>
      <c r="E48" s="27" t="s">
        <v>134</v>
      </c>
      <c r="F48" s="27" t="s">
        <v>134</v>
      </c>
      <c r="G48" s="27" t="s">
        <v>134</v>
      </c>
      <c r="H48" s="27"/>
      <c r="I48" s="27"/>
      <c r="J48" s="3" t="s">
        <v>337</v>
      </c>
      <c r="K48" s="3" t="s">
        <v>415</v>
      </c>
      <c r="L48" s="10" t="s">
        <v>29</v>
      </c>
      <c r="M48" s="9">
        <v>0</v>
      </c>
      <c r="N48" s="9">
        <v>0</v>
      </c>
      <c r="O48" s="9">
        <v>0</v>
      </c>
      <c r="P48" s="61">
        <v>0</v>
      </c>
      <c r="Q48" s="9">
        <v>300000</v>
      </c>
      <c r="R48" s="9">
        <v>300000</v>
      </c>
      <c r="S48" s="9">
        <v>1200</v>
      </c>
      <c r="T48" s="9">
        <v>300000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</row>
    <row r="49" spans="1:27" ht="15" customHeight="1" outlineLevel="1" x14ac:dyDescent="0.25">
      <c r="A49" s="16" t="s">
        <v>228</v>
      </c>
      <c r="B49" s="16" t="s">
        <v>228</v>
      </c>
      <c r="C49" s="31" t="s">
        <v>698</v>
      </c>
      <c r="D49" s="31" t="s">
        <v>699</v>
      </c>
      <c r="E49" s="18" t="s">
        <v>134</v>
      </c>
      <c r="F49" s="18" t="s">
        <v>134</v>
      </c>
      <c r="G49" s="18" t="s">
        <v>134</v>
      </c>
      <c r="H49" s="28"/>
      <c r="I49" s="28"/>
      <c r="J49" s="24" t="s">
        <v>696</v>
      </c>
      <c r="K49" s="3" t="s">
        <v>697</v>
      </c>
      <c r="L49" s="10" t="s">
        <v>15</v>
      </c>
      <c r="M49" s="9">
        <v>136</v>
      </c>
      <c r="N49" s="9">
        <v>136</v>
      </c>
      <c r="O49" s="9">
        <v>136</v>
      </c>
      <c r="P49" s="61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/>
    </row>
    <row r="50" spans="1:27" ht="15" customHeight="1" outlineLevel="1" x14ac:dyDescent="0.25">
      <c r="A50" s="2" t="s">
        <v>228</v>
      </c>
      <c r="B50" s="2" t="s">
        <v>228</v>
      </c>
      <c r="C50" s="31" t="s">
        <v>510</v>
      </c>
      <c r="D50" s="31" t="s">
        <v>511</v>
      </c>
      <c r="E50" s="18" t="s">
        <v>134</v>
      </c>
      <c r="F50" s="18" t="s">
        <v>134</v>
      </c>
      <c r="G50" s="18" t="s">
        <v>134</v>
      </c>
      <c r="H50" s="18"/>
      <c r="I50" s="56"/>
      <c r="J50" s="16" t="s">
        <v>508</v>
      </c>
      <c r="K50" s="16" t="s">
        <v>509</v>
      </c>
      <c r="L50" s="10" t="s">
        <v>15</v>
      </c>
      <c r="M50" s="16">
        <v>195</v>
      </c>
      <c r="N50" s="16">
        <v>179</v>
      </c>
      <c r="O50" s="16">
        <v>83</v>
      </c>
      <c r="P50" s="64">
        <v>96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</row>
    <row r="51" spans="1:27" ht="15" customHeight="1" outlineLevel="1" x14ac:dyDescent="0.25">
      <c r="A51" s="2" t="s">
        <v>228</v>
      </c>
      <c r="B51" s="2" t="s">
        <v>228</v>
      </c>
      <c r="C51" s="31" t="s">
        <v>546</v>
      </c>
      <c r="D51" s="31" t="s">
        <v>547</v>
      </c>
      <c r="E51" s="18" t="s">
        <v>134</v>
      </c>
      <c r="F51" s="18" t="s">
        <v>134</v>
      </c>
      <c r="G51" s="18" t="s">
        <v>134</v>
      </c>
      <c r="H51" s="18"/>
      <c r="I51" s="56"/>
      <c r="J51" s="24" t="s">
        <v>542</v>
      </c>
      <c r="K51" s="3" t="s">
        <v>544</v>
      </c>
      <c r="L51" s="10" t="s">
        <v>15</v>
      </c>
      <c r="M51" s="9">
        <v>370</v>
      </c>
      <c r="N51" s="9">
        <v>295</v>
      </c>
      <c r="O51" s="9">
        <v>149</v>
      </c>
      <c r="P51" s="61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</row>
    <row r="52" spans="1:27" ht="15" customHeight="1" outlineLevel="1" x14ac:dyDescent="0.25">
      <c r="A52" s="2" t="s">
        <v>228</v>
      </c>
      <c r="B52" s="2" t="s">
        <v>228</v>
      </c>
      <c r="C52" s="32">
        <v>520</v>
      </c>
      <c r="D52" s="32">
        <v>197</v>
      </c>
      <c r="E52" s="18" t="s">
        <v>134</v>
      </c>
      <c r="F52" s="18" t="s">
        <v>134</v>
      </c>
      <c r="G52" s="18" t="s">
        <v>134</v>
      </c>
      <c r="H52" s="18"/>
      <c r="I52" s="56"/>
      <c r="J52" s="24" t="s">
        <v>543</v>
      </c>
      <c r="K52" s="3" t="s">
        <v>545</v>
      </c>
      <c r="L52" s="10" t="s">
        <v>33</v>
      </c>
      <c r="M52" s="9">
        <v>191</v>
      </c>
      <c r="N52" s="9">
        <v>191</v>
      </c>
      <c r="O52" s="9">
        <v>0</v>
      </c>
      <c r="P52" s="61">
        <v>191</v>
      </c>
      <c r="Q52" s="9">
        <v>30000</v>
      </c>
      <c r="R52" s="9">
        <v>30000</v>
      </c>
      <c r="S52" s="9">
        <v>0</v>
      </c>
      <c r="T52" s="9">
        <v>0</v>
      </c>
      <c r="U52" s="9">
        <v>75</v>
      </c>
      <c r="V52" s="9">
        <v>30000</v>
      </c>
      <c r="W52" s="9">
        <v>0</v>
      </c>
      <c r="X52" s="9">
        <v>0</v>
      </c>
      <c r="Y52" s="9">
        <v>0</v>
      </c>
      <c r="Z52" s="9">
        <v>0</v>
      </c>
    </row>
    <row r="53" spans="1:27" ht="15" customHeight="1" outlineLevel="1" x14ac:dyDescent="0.25">
      <c r="A53" s="2" t="s">
        <v>228</v>
      </c>
      <c r="B53" s="2" t="s">
        <v>228</v>
      </c>
      <c r="C53" s="31" t="s">
        <v>589</v>
      </c>
      <c r="D53" s="31" t="s">
        <v>590</v>
      </c>
      <c r="E53" s="18" t="s">
        <v>134</v>
      </c>
      <c r="F53" s="18" t="s">
        <v>134</v>
      </c>
      <c r="G53" s="18" t="s">
        <v>134</v>
      </c>
      <c r="H53" s="18"/>
      <c r="I53" s="56"/>
      <c r="J53" s="25" t="s">
        <v>587</v>
      </c>
      <c r="K53" s="16" t="s">
        <v>588</v>
      </c>
      <c r="L53" s="39" t="s">
        <v>15</v>
      </c>
      <c r="M53" s="16">
        <v>29</v>
      </c>
      <c r="N53" s="16">
        <v>29</v>
      </c>
      <c r="O53" s="16">
        <v>17</v>
      </c>
      <c r="P53" s="64">
        <v>12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</row>
    <row r="54" spans="1:27" ht="15" customHeight="1" outlineLevel="1" x14ac:dyDescent="0.25">
      <c r="A54" s="16" t="s">
        <v>228</v>
      </c>
      <c r="B54" s="16" t="s">
        <v>228</v>
      </c>
      <c r="C54" s="31" t="s">
        <v>609</v>
      </c>
      <c r="D54" s="31" t="s">
        <v>610</v>
      </c>
      <c r="E54" s="18" t="s">
        <v>134</v>
      </c>
      <c r="F54" s="20" t="s">
        <v>134</v>
      </c>
      <c r="G54" s="28" t="s">
        <v>134</v>
      </c>
      <c r="H54" s="28"/>
      <c r="I54" s="57"/>
      <c r="J54" s="25" t="s">
        <v>704</v>
      </c>
      <c r="K54" s="16" t="s">
        <v>608</v>
      </c>
      <c r="L54" s="10" t="s">
        <v>29</v>
      </c>
      <c r="M54" s="16">
        <v>0</v>
      </c>
      <c r="N54" s="16">
        <v>0</v>
      </c>
      <c r="O54" s="16">
        <v>0</v>
      </c>
      <c r="P54" s="64">
        <v>0</v>
      </c>
      <c r="Q54" s="21">
        <v>200000</v>
      </c>
      <c r="R54" s="21">
        <v>200000</v>
      </c>
      <c r="S54" s="21">
        <v>0</v>
      </c>
      <c r="T54" s="21">
        <v>0</v>
      </c>
      <c r="U54" s="21">
        <v>0</v>
      </c>
      <c r="V54" s="21">
        <v>0</v>
      </c>
      <c r="W54" s="21">
        <v>571</v>
      </c>
      <c r="X54" s="21">
        <v>200000</v>
      </c>
      <c r="Y54" s="21">
        <v>0</v>
      </c>
      <c r="Z54" s="21">
        <v>0</v>
      </c>
    </row>
    <row r="55" spans="1:27" ht="15" customHeight="1" outlineLevel="1" x14ac:dyDescent="0.25">
      <c r="A55" s="16" t="s">
        <v>228</v>
      </c>
      <c r="B55" s="16" t="s">
        <v>228</v>
      </c>
      <c r="C55" s="31" t="s">
        <v>700</v>
      </c>
      <c r="D55" s="31" t="s">
        <v>701</v>
      </c>
      <c r="E55" s="18" t="s">
        <v>134</v>
      </c>
      <c r="F55" s="18" t="s">
        <v>134</v>
      </c>
      <c r="G55" s="18" t="s">
        <v>134</v>
      </c>
      <c r="H55" s="28"/>
      <c r="I55" s="28"/>
      <c r="J55" s="24" t="s">
        <v>694</v>
      </c>
      <c r="K55" s="3" t="s">
        <v>695</v>
      </c>
      <c r="L55" s="10" t="s">
        <v>15</v>
      </c>
      <c r="M55" s="9">
        <v>181</v>
      </c>
      <c r="N55" s="9">
        <v>181</v>
      </c>
      <c r="O55" s="9">
        <v>0</v>
      </c>
      <c r="P55" s="61">
        <v>181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</row>
    <row r="56" spans="1:27" ht="15" customHeight="1" outlineLevel="1" x14ac:dyDescent="0.25">
      <c r="A56" s="16" t="s">
        <v>228</v>
      </c>
      <c r="B56" s="16" t="s">
        <v>228</v>
      </c>
      <c r="C56" s="31" t="s">
        <v>365</v>
      </c>
      <c r="D56" s="31" t="s">
        <v>366</v>
      </c>
      <c r="E56" s="18" t="s">
        <v>134</v>
      </c>
      <c r="F56" s="18" t="s">
        <v>134</v>
      </c>
      <c r="G56" s="18" t="s">
        <v>134</v>
      </c>
      <c r="H56" s="28"/>
      <c r="I56" s="28"/>
      <c r="J56" s="16" t="s">
        <v>702</v>
      </c>
      <c r="K56" s="16" t="s">
        <v>703</v>
      </c>
      <c r="L56" s="10" t="s">
        <v>15</v>
      </c>
      <c r="M56">
        <v>82</v>
      </c>
      <c r="N56">
        <v>82</v>
      </c>
      <c r="O56">
        <v>82</v>
      </c>
      <c r="P56" s="65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7" ht="15" customHeight="1" outlineLevel="1" x14ac:dyDescent="0.25">
      <c r="A57" s="16" t="s">
        <v>228</v>
      </c>
      <c r="B57" s="16" t="s">
        <v>228</v>
      </c>
      <c r="C57" s="31" t="s">
        <v>700</v>
      </c>
      <c r="D57" s="31" t="s">
        <v>743</v>
      </c>
      <c r="E57" s="18" t="s">
        <v>134</v>
      </c>
      <c r="F57" s="18" t="s">
        <v>134</v>
      </c>
      <c r="G57" s="18" t="s">
        <v>134</v>
      </c>
      <c r="H57" s="28"/>
      <c r="I57" s="28"/>
      <c r="J57" s="3" t="s">
        <v>744</v>
      </c>
      <c r="K57" s="3" t="s">
        <v>745</v>
      </c>
      <c r="L57" s="10" t="s">
        <v>15</v>
      </c>
      <c r="M57" s="9">
        <v>36</v>
      </c>
      <c r="N57" s="9">
        <v>36</v>
      </c>
      <c r="O57" s="9">
        <v>0</v>
      </c>
      <c r="P57" s="61">
        <v>36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</row>
    <row r="58" spans="1:27" ht="15" customHeight="1" outlineLevel="1" x14ac:dyDescent="0.25">
      <c r="A58" s="16" t="s">
        <v>228</v>
      </c>
      <c r="B58" s="16" t="s">
        <v>228</v>
      </c>
      <c r="C58" s="31"/>
      <c r="D58" s="31"/>
      <c r="E58" s="18" t="s">
        <v>134</v>
      </c>
      <c r="F58" s="18" t="s">
        <v>134</v>
      </c>
      <c r="G58" s="18" t="s">
        <v>134</v>
      </c>
      <c r="H58" s="28"/>
      <c r="I58" s="28"/>
      <c r="J58" s="3" t="s">
        <v>746</v>
      </c>
      <c r="K58" s="3" t="s">
        <v>747</v>
      </c>
      <c r="L58" s="10" t="s">
        <v>33</v>
      </c>
      <c r="M58" s="9">
        <v>291</v>
      </c>
      <c r="N58" s="9">
        <v>291</v>
      </c>
      <c r="O58" s="9">
        <v>0</v>
      </c>
      <c r="P58" s="61">
        <v>291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</row>
    <row r="59" spans="1:27" s="24" customFormat="1" ht="12.75" outlineLevel="1" x14ac:dyDescent="0.2">
      <c r="A59" s="24" t="s">
        <v>228</v>
      </c>
      <c r="B59" s="24" t="s">
        <v>228</v>
      </c>
      <c r="C59" s="24">
        <v>718</v>
      </c>
      <c r="J59" s="24" t="s">
        <v>789</v>
      </c>
      <c r="K59" s="24" t="s">
        <v>790</v>
      </c>
      <c r="L59" s="10" t="s">
        <v>15</v>
      </c>
      <c r="M59" s="24">
        <v>48</v>
      </c>
      <c r="N59" s="24">
        <v>48</v>
      </c>
      <c r="O59" s="24">
        <v>0</v>
      </c>
      <c r="P59" s="63">
        <v>48</v>
      </c>
      <c r="Q59" s="24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</row>
    <row r="60" spans="1:27" s="23" customFormat="1" ht="12.75" outlineLevel="1" x14ac:dyDescent="0.2">
      <c r="A60" s="23" t="s">
        <v>228</v>
      </c>
      <c r="B60" s="23" t="s">
        <v>228</v>
      </c>
      <c r="C60" s="23">
        <v>725</v>
      </c>
      <c r="J60" s="23" t="s">
        <v>791</v>
      </c>
      <c r="K60" s="23" t="s">
        <v>792</v>
      </c>
      <c r="L60" s="26" t="s">
        <v>33</v>
      </c>
      <c r="M60" s="23">
        <v>60</v>
      </c>
      <c r="N60" s="23">
        <v>60</v>
      </c>
      <c r="O60" s="23">
        <v>60</v>
      </c>
      <c r="P60" s="67">
        <v>0</v>
      </c>
      <c r="Q60" s="23">
        <v>5200</v>
      </c>
      <c r="R60" s="9">
        <v>5200</v>
      </c>
      <c r="S60" s="9">
        <v>0</v>
      </c>
      <c r="T60" s="9">
        <v>0</v>
      </c>
      <c r="U60" s="9">
        <v>13</v>
      </c>
      <c r="V60" s="9">
        <v>5200</v>
      </c>
      <c r="W60" s="9">
        <v>0</v>
      </c>
      <c r="X60" s="9">
        <v>0</v>
      </c>
      <c r="Y60" s="9">
        <v>0</v>
      </c>
      <c r="Z60" s="9">
        <v>0</v>
      </c>
    </row>
    <row r="61" spans="1:27" ht="15" customHeight="1" x14ac:dyDescent="0.25">
      <c r="A61" s="7"/>
      <c r="B61" s="7"/>
      <c r="C61" s="31"/>
      <c r="D61" s="31"/>
      <c r="E61" s="27"/>
      <c r="F61" s="27"/>
      <c r="G61" s="27"/>
      <c r="H61" s="27"/>
      <c r="I61" s="27"/>
      <c r="J61" s="1"/>
      <c r="K61" s="11" t="s">
        <v>228</v>
      </c>
      <c r="L61" s="13">
        <f>COUNTA(L48:L60)</f>
        <v>13</v>
      </c>
      <c r="M61" s="12">
        <f t="shared" ref="M61:U61" si="2">SUM(M48:M60)</f>
        <v>1619</v>
      </c>
      <c r="N61" s="12">
        <f t="shared" si="2"/>
        <v>1528</v>
      </c>
      <c r="O61" s="12">
        <f t="shared" si="2"/>
        <v>527</v>
      </c>
      <c r="P61" s="62">
        <f t="shared" si="2"/>
        <v>855</v>
      </c>
      <c r="Q61" s="12">
        <f t="shared" si="2"/>
        <v>535200</v>
      </c>
      <c r="R61" s="12">
        <f t="shared" si="2"/>
        <v>535200</v>
      </c>
      <c r="S61" s="12">
        <f t="shared" si="2"/>
        <v>1200</v>
      </c>
      <c r="T61" s="12">
        <f t="shared" si="2"/>
        <v>300000</v>
      </c>
      <c r="U61" s="12">
        <f t="shared" si="2"/>
        <v>88</v>
      </c>
      <c r="V61" s="12">
        <f t="shared" ref="V61:Z61" si="3">SUM(V48:V60)</f>
        <v>35200</v>
      </c>
      <c r="W61" s="12">
        <f t="shared" si="3"/>
        <v>571</v>
      </c>
      <c r="X61" s="12">
        <f t="shared" si="3"/>
        <v>200000</v>
      </c>
      <c r="Y61" s="12">
        <f t="shared" si="3"/>
        <v>0</v>
      </c>
      <c r="Z61" s="12">
        <f t="shared" si="3"/>
        <v>0</v>
      </c>
    </row>
    <row r="62" spans="1:27" ht="15" customHeight="1" x14ac:dyDescent="0.25">
      <c r="A62" s="7"/>
      <c r="B62" s="7"/>
      <c r="C62" s="31"/>
      <c r="D62" s="31"/>
      <c r="E62" s="27"/>
      <c r="F62" s="27"/>
      <c r="G62" s="27"/>
      <c r="H62" s="27"/>
      <c r="I62" s="27"/>
      <c r="J62" s="1"/>
      <c r="K62" s="11"/>
      <c r="L62" s="15"/>
      <c r="M62" s="30"/>
      <c r="N62" s="30"/>
      <c r="O62" s="30"/>
      <c r="P62" s="68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7" ht="15" customHeight="1" x14ac:dyDescent="0.25">
      <c r="K63" s="59" t="s">
        <v>752</v>
      </c>
      <c r="L63" s="58">
        <f t="shared" ref="L63:Z63" si="4">L29+L32+L45+L61</f>
        <v>47</v>
      </c>
      <c r="M63" s="58">
        <f t="shared" si="4"/>
        <v>6377</v>
      </c>
      <c r="N63" s="58">
        <f t="shared" si="4"/>
        <v>5206</v>
      </c>
      <c r="O63" s="58">
        <f t="shared" si="4"/>
        <v>1292</v>
      </c>
      <c r="P63" s="156">
        <f t="shared" si="4"/>
        <v>3768</v>
      </c>
      <c r="Q63" s="58">
        <f t="shared" si="4"/>
        <v>8205914</v>
      </c>
      <c r="R63" s="58">
        <f t="shared" si="4"/>
        <v>5423539</v>
      </c>
      <c r="S63" s="58">
        <f t="shared" si="4"/>
        <v>15159</v>
      </c>
      <c r="T63" s="58">
        <f t="shared" si="4"/>
        <v>3970301</v>
      </c>
      <c r="U63" s="58">
        <f t="shared" si="4"/>
        <v>549</v>
      </c>
      <c r="V63" s="58">
        <f t="shared" si="4"/>
        <v>234168</v>
      </c>
      <c r="W63" s="58">
        <f t="shared" si="4"/>
        <v>1431</v>
      </c>
      <c r="X63" s="58">
        <f t="shared" si="4"/>
        <v>587154</v>
      </c>
      <c r="Y63" s="58">
        <f t="shared" si="4"/>
        <v>809</v>
      </c>
      <c r="Z63" s="58">
        <f t="shared" si="4"/>
        <v>631916</v>
      </c>
    </row>
    <row r="64" spans="1:27" ht="15" customHeight="1" x14ac:dyDescent="0.25"/>
    <row r="65" spans="11:11" ht="15" customHeight="1" x14ac:dyDescent="0.25">
      <c r="K65" s="3" t="s">
        <v>741</v>
      </c>
    </row>
  </sheetData>
  <mergeCells count="2">
    <mergeCell ref="J1:Z1"/>
    <mergeCell ref="J2:Z2"/>
  </mergeCells>
  <pageMargins left="0.45" right="0.45" top="0.45" bottom="0.45" header="0" footer="0"/>
  <pageSetup paperSize="17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344C-3E76-4AAA-B2FB-DE526363538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MoCo</vt:lpstr>
      <vt:lpstr>Municipalities</vt:lpstr>
      <vt:lpstr>MoCo!Print_Titles</vt:lpstr>
    </vt:vector>
  </TitlesOfParts>
  <Company>MNCPPC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Cary, Steve</dc:creator>
  <cp:lastModifiedBy>Patterson-King, Gabriel</cp:lastModifiedBy>
  <cp:lastPrinted>2025-06-04T14:12:57Z</cp:lastPrinted>
  <dcterms:created xsi:type="dcterms:W3CDTF">2012-04-03T16:56:29Z</dcterms:created>
  <dcterms:modified xsi:type="dcterms:W3CDTF">2025-06-04T14:42:18Z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02b0619452984cf080e453d6177d67fd</vt:lpwstr>
  </property>
</Properties>
</file>