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0" windowWidth="16575" windowHeight="8895" activeTab="0"/>
  </bookViews>
  <sheets>
    <sheet name="race hispanic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<sst xmlns="http://schemas.openxmlformats.org/spreadsheetml/2006/main" count="17" uniqueCount="16">
  <si>
    <r>
      <t>Number of Births in Montgomery County, by Race of Mother</t>
    </r>
    <r>
      <rPr>
        <sz val="14"/>
        <color indexed="56"/>
        <rFont val="Cambria"/>
        <family val="1"/>
      </rPr>
      <t xml:space="preserve"> </t>
    </r>
  </si>
  <si>
    <t>1990 to 2006</t>
  </si>
  <si>
    <t>Montgomery County, Maryland</t>
  </si>
  <si>
    <t>Race/Ethnicity of Mother</t>
  </si>
  <si>
    <t>Hispanic and Non-Hispanic*</t>
  </si>
  <si>
    <t>Year</t>
  </si>
  <si>
    <t>White</t>
  </si>
  <si>
    <t>African American</t>
  </si>
  <si>
    <t>Asian</t>
  </si>
  <si>
    <t>Other</t>
  </si>
  <si>
    <t>Total Births</t>
  </si>
  <si>
    <t>Hispanic</t>
  </si>
  <si>
    <t>Non-Hispanic</t>
  </si>
  <si>
    <t>Not Stated</t>
  </si>
  <si>
    <t>* May be any race.</t>
  </si>
  <si>
    <r>
      <t xml:space="preserve">Source: </t>
    </r>
    <r>
      <rPr>
        <sz val="8"/>
        <rFont val="Calibri"/>
        <family val="2"/>
      </rPr>
      <t>Maryland Department of Health and Mental Hygiene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</si>
</sst>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@"/>
  </numFmts>
  <fonts count="56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56"/>
      <name val="Cambria"/>
      <family val="1"/>
    </font>
    <font>
      <sz val="14"/>
      <color indexed="56"/>
      <name val="Cambria"/>
      <family val="1"/>
    </font>
    <font>
      <sz val="10"/>
      <color indexed="56"/>
      <name val="Calibri"/>
      <family val="2"/>
    </font>
    <font>
      <b/>
      <sz val="10"/>
      <color indexed="56"/>
      <name val="Arial"/>
      <family val="2"/>
    </font>
    <font>
      <i/>
      <sz val="10"/>
      <color indexed="56"/>
      <name val="Calibri"/>
      <family val="2"/>
    </font>
    <font>
      <b/>
      <sz val="9"/>
      <color indexed="9"/>
      <name val="Calibri"/>
      <family val="2"/>
    </font>
    <font>
      <sz val="10"/>
      <color indexed="9"/>
      <name val="Calibri"/>
      <family val="2"/>
    </font>
    <font>
      <b/>
      <sz val="9"/>
      <color indexed="56"/>
      <name val="Calibri"/>
      <family val="2"/>
    </font>
    <font>
      <b/>
      <sz val="10"/>
      <color indexed="56"/>
      <name val="Calibri"/>
      <family val="2"/>
    </font>
    <font>
      <sz val="10"/>
      <name val="Calibri"/>
      <family val="2"/>
    </font>
    <font>
      <sz val="8"/>
      <name val="Arial"/>
      <family val="2"/>
    </font>
    <font>
      <b/>
      <sz val="8"/>
      <name val="Calibri"/>
      <family val="2"/>
    </font>
    <font>
      <sz val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3"/>
      <name val="Cambria"/>
      <family val="1"/>
    </font>
    <font>
      <sz val="10"/>
      <color theme="3"/>
      <name val="Calibri"/>
      <family val="2"/>
    </font>
    <font>
      <b/>
      <sz val="10"/>
      <color theme="3"/>
      <name val="Arial"/>
      <family val="2"/>
    </font>
    <font>
      <i/>
      <sz val="10"/>
      <color theme="3"/>
      <name val="Calibri"/>
      <family val="2"/>
    </font>
    <font>
      <b/>
      <sz val="9"/>
      <color theme="0"/>
      <name val="Calibri"/>
      <family val="2"/>
    </font>
    <font>
      <sz val="10"/>
      <color theme="0"/>
      <name val="Calibri"/>
      <family val="2"/>
    </font>
    <font>
      <b/>
      <sz val="9"/>
      <color theme="3"/>
      <name val="Calibri"/>
      <family val="2"/>
    </font>
    <font>
      <b/>
      <sz val="10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31" fillId="32" borderId="7" applyNumberFormat="0" applyFont="0" applyAlignment="0" applyProtection="0"/>
    <xf numFmtId="0" fontId="44" fillId="27" borderId="8" applyNumberFormat="0" applyAlignment="0" applyProtection="0"/>
    <xf numFmtId="9" fontId="3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8" fillId="0" borderId="0" xfId="0" applyFont="1" applyFill="1" applyBorder="1" applyAlignment="1">
      <alignment horizontal="left"/>
    </xf>
    <xf numFmtId="164" fontId="49" fillId="0" borderId="0" xfId="0" applyNumberFormat="1" applyFont="1" applyBorder="1" applyAlignment="1">
      <alignment/>
    </xf>
    <xf numFmtId="0" fontId="49" fillId="0" borderId="0" xfId="0" applyFont="1" applyBorder="1" applyAlignment="1">
      <alignment wrapText="1"/>
    </xf>
    <xf numFmtId="0" fontId="50" fillId="0" borderId="0" xfId="0" applyFont="1" applyAlignment="1">
      <alignment/>
    </xf>
    <xf numFmtId="0" fontId="51" fillId="0" borderId="0" xfId="0" applyFont="1" applyBorder="1" applyAlignment="1">
      <alignment/>
    </xf>
    <xf numFmtId="0" fontId="49" fillId="0" borderId="0" xfId="0" applyFont="1" applyFill="1" applyBorder="1" applyAlignment="1">
      <alignment/>
    </xf>
    <xf numFmtId="0" fontId="52" fillId="33" borderId="0" xfId="0" applyNumberFormat="1" applyFont="1" applyFill="1" applyBorder="1" applyAlignment="1">
      <alignment horizontal="right"/>
    </xf>
    <xf numFmtId="164" fontId="53" fillId="34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"/>
    </xf>
    <xf numFmtId="0" fontId="54" fillId="0" borderId="0" xfId="0" applyNumberFormat="1" applyFont="1" applyFill="1" applyBorder="1" applyAlignment="1">
      <alignment horizontal="center" wrapText="1"/>
    </xf>
    <xf numFmtId="0" fontId="0" fillId="0" borderId="0" xfId="55" applyBorder="1">
      <alignment/>
      <protection/>
    </xf>
    <xf numFmtId="0" fontId="55" fillId="0" borderId="0" xfId="55" applyFont="1" applyBorder="1">
      <alignment/>
      <protection/>
    </xf>
    <xf numFmtId="3" fontId="49" fillId="0" borderId="0" xfId="55" applyNumberFormat="1" applyFont="1" applyBorder="1">
      <alignment/>
      <protection/>
    </xf>
    <xf numFmtId="3" fontId="49" fillId="0" borderId="0" xfId="55" applyNumberFormat="1" applyFont="1" applyBorder="1" applyAlignment="1">
      <alignment wrapText="1"/>
      <protection/>
    </xf>
    <xf numFmtId="3" fontId="55" fillId="0" borderId="0" xfId="55" applyNumberFormat="1" applyFont="1" applyBorder="1">
      <alignment/>
      <protection/>
    </xf>
    <xf numFmtId="0" fontId="49" fillId="0" borderId="0" xfId="55" applyFont="1" applyBorder="1">
      <alignment/>
      <protection/>
    </xf>
    <xf numFmtId="3" fontId="49" fillId="0" borderId="0" xfId="55" applyNumberFormat="1" applyFont="1" applyFill="1" applyBorder="1">
      <alignment/>
      <protection/>
    </xf>
    <xf numFmtId="3" fontId="55" fillId="0" borderId="0" xfId="55" applyNumberFormat="1" applyFont="1" applyFill="1" applyBorder="1">
      <alignment/>
      <protection/>
    </xf>
    <xf numFmtId="0" fontId="27" fillId="0" borderId="0" xfId="55" applyFont="1" applyBorder="1">
      <alignment/>
      <protection/>
    </xf>
    <xf numFmtId="0" fontId="28" fillId="0" borderId="0" xfId="55" applyFont="1" applyBorder="1">
      <alignment/>
      <protection/>
    </xf>
    <xf numFmtId="0" fontId="0" fillId="0" borderId="0" xfId="55" applyBorder="1" applyAlignment="1">
      <alignment wrapText="1"/>
      <protection/>
    </xf>
    <xf numFmtId="0" fontId="29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showGridLines="0" tabSelected="1" zoomScalePageLayoutView="0" workbookViewId="0" topLeftCell="A1">
      <selection activeCell="M11" sqref="M11"/>
    </sheetView>
  </sheetViews>
  <sheetFormatPr defaultColWidth="9.140625" defaultRowHeight="12.75"/>
  <cols>
    <col min="1" max="1" width="7.00390625" style="11" customWidth="1"/>
    <col min="2" max="2" width="5.421875" style="11" bestFit="1" customWidth="1"/>
    <col min="3" max="3" width="8.421875" style="21" customWidth="1"/>
    <col min="4" max="5" width="5.421875" style="11" bestFit="1" customWidth="1"/>
    <col min="6" max="6" width="9.140625" style="11" customWidth="1"/>
    <col min="7" max="7" width="7.00390625" style="11" customWidth="1"/>
    <col min="8" max="9" width="7.8515625" style="11" customWidth="1"/>
    <col min="10" max="10" width="8.57421875" style="11" customWidth="1"/>
    <col min="11" max="16384" width="9.140625" style="11" customWidth="1"/>
  </cols>
  <sheetData>
    <row r="1" spans="1:4" ht="18">
      <c r="A1" s="1" t="s">
        <v>0</v>
      </c>
      <c r="B1" s="2"/>
      <c r="C1" s="3"/>
      <c r="D1" s="3"/>
    </row>
    <row r="2" spans="1:4" ht="12.75">
      <c r="A2" s="4" t="s">
        <v>1</v>
      </c>
      <c r="B2" s="2"/>
      <c r="C2" s="3"/>
      <c r="D2" s="3"/>
    </row>
    <row r="3" spans="1:4" ht="12.75">
      <c r="A3" s="5" t="s">
        <v>2</v>
      </c>
      <c r="B3" s="2"/>
      <c r="C3" s="3"/>
      <c r="D3" s="3"/>
    </row>
    <row r="4" spans="1:4" ht="12.75">
      <c r="A4" s="6"/>
      <c r="B4" s="2"/>
      <c r="C4" s="3"/>
      <c r="D4" s="3"/>
    </row>
    <row r="5" spans="1:11" ht="12.75">
      <c r="A5" s="7"/>
      <c r="B5" s="8" t="s">
        <v>3</v>
      </c>
      <c r="C5" s="8"/>
      <c r="D5" s="8"/>
      <c r="E5" s="8"/>
      <c r="F5" s="8"/>
      <c r="H5" s="8" t="s">
        <v>4</v>
      </c>
      <c r="I5" s="8"/>
      <c r="J5" s="8"/>
      <c r="K5" s="8"/>
    </row>
    <row r="6" spans="1:11" ht="23.25" customHeight="1">
      <c r="A6" s="7" t="s">
        <v>5</v>
      </c>
      <c r="B6" s="9" t="s">
        <v>6</v>
      </c>
      <c r="C6" s="10" t="s">
        <v>7</v>
      </c>
      <c r="D6" s="9" t="s">
        <v>8</v>
      </c>
      <c r="E6" s="9" t="s">
        <v>9</v>
      </c>
      <c r="F6" s="9" t="s">
        <v>10</v>
      </c>
      <c r="G6" s="11"/>
      <c r="H6" s="9" t="s">
        <v>11</v>
      </c>
      <c r="I6" s="10" t="s">
        <v>12</v>
      </c>
      <c r="J6" s="9" t="s">
        <v>13</v>
      </c>
      <c r="K6" s="9" t="s">
        <v>10</v>
      </c>
    </row>
    <row r="7" spans="1:12" s="19" customFormat="1" ht="12.75">
      <c r="A7" s="12">
        <v>1990</v>
      </c>
      <c r="B7" s="13">
        <v>9533</v>
      </c>
      <c r="C7" s="14">
        <v>2001</v>
      </c>
      <c r="D7" s="13">
        <v>345</v>
      </c>
      <c r="E7" s="13">
        <v>894</v>
      </c>
      <c r="F7" s="15">
        <f>SUM(B7:E7)</f>
        <v>12773</v>
      </c>
      <c r="G7" s="16"/>
      <c r="H7" s="17">
        <v>1245</v>
      </c>
      <c r="I7" s="17">
        <v>11313</v>
      </c>
      <c r="J7" s="17">
        <v>215</v>
      </c>
      <c r="K7" s="18">
        <f>SUM(G7:J7)</f>
        <v>12773</v>
      </c>
      <c r="L7" s="16"/>
    </row>
    <row r="8" spans="1:12" s="19" customFormat="1" ht="12.75">
      <c r="A8" s="12">
        <v>1991</v>
      </c>
      <c r="B8" s="13">
        <v>9337</v>
      </c>
      <c r="C8" s="14">
        <v>2039</v>
      </c>
      <c r="D8" s="13">
        <v>324</v>
      </c>
      <c r="E8" s="13">
        <v>766</v>
      </c>
      <c r="F8" s="15">
        <f aca="true" t="shared" si="0" ref="F8:F22">SUM(B8:E8)</f>
        <v>12466</v>
      </c>
      <c r="G8" s="16"/>
      <c r="H8" s="17">
        <v>1226</v>
      </c>
      <c r="I8" s="17">
        <v>10756</v>
      </c>
      <c r="J8" s="17">
        <v>484</v>
      </c>
      <c r="K8" s="18">
        <f aca="true" t="shared" si="1" ref="K8:K22">SUM(G8:J8)</f>
        <v>12466</v>
      </c>
      <c r="L8" s="16"/>
    </row>
    <row r="9" spans="1:12" s="19" customFormat="1" ht="12.75">
      <c r="A9" s="12">
        <v>1992</v>
      </c>
      <c r="B9" s="13">
        <v>9069</v>
      </c>
      <c r="C9" s="14">
        <v>2062</v>
      </c>
      <c r="D9" s="13">
        <v>379</v>
      </c>
      <c r="E9" s="13">
        <v>924</v>
      </c>
      <c r="F9" s="15">
        <f t="shared" si="0"/>
        <v>12434</v>
      </c>
      <c r="G9" s="16"/>
      <c r="H9" s="17">
        <v>1340</v>
      </c>
      <c r="I9" s="17">
        <v>10571</v>
      </c>
      <c r="J9" s="17">
        <v>523</v>
      </c>
      <c r="K9" s="18">
        <f t="shared" si="1"/>
        <v>12434</v>
      </c>
      <c r="L9" s="16"/>
    </row>
    <row r="10" spans="1:12" s="19" customFormat="1" ht="12.75">
      <c r="A10" s="12">
        <v>1993</v>
      </c>
      <c r="B10" s="13">
        <v>8491</v>
      </c>
      <c r="C10" s="14">
        <v>2218</v>
      </c>
      <c r="D10" s="13">
        <v>1020</v>
      </c>
      <c r="E10" s="13">
        <v>465</v>
      </c>
      <c r="F10" s="15">
        <f t="shared" si="0"/>
        <v>12194</v>
      </c>
      <c r="G10" s="16"/>
      <c r="H10" s="17">
        <v>1372</v>
      </c>
      <c r="I10" s="17">
        <v>10447</v>
      </c>
      <c r="J10" s="17">
        <v>375</v>
      </c>
      <c r="K10" s="18">
        <f t="shared" si="1"/>
        <v>12194</v>
      </c>
      <c r="L10" s="16"/>
    </row>
    <row r="11" spans="1:12" s="19" customFormat="1" ht="12.75">
      <c r="A11" s="12">
        <v>1994</v>
      </c>
      <c r="B11" s="13">
        <v>8129</v>
      </c>
      <c r="C11" s="14">
        <v>2148</v>
      </c>
      <c r="D11" s="13">
        <v>1075</v>
      </c>
      <c r="E11" s="13">
        <v>851</v>
      </c>
      <c r="F11" s="15">
        <f t="shared" si="0"/>
        <v>12203</v>
      </c>
      <c r="G11" s="16"/>
      <c r="H11" s="17">
        <v>1422</v>
      </c>
      <c r="I11" s="17">
        <v>10469</v>
      </c>
      <c r="J11" s="17">
        <v>312</v>
      </c>
      <c r="K11" s="18">
        <f t="shared" si="1"/>
        <v>12203</v>
      </c>
      <c r="L11" s="16"/>
    </row>
    <row r="12" spans="1:12" s="19" customFormat="1" ht="12.75">
      <c r="A12" s="12">
        <v>1995</v>
      </c>
      <c r="B12" s="13">
        <v>8281</v>
      </c>
      <c r="C12" s="14">
        <v>2005</v>
      </c>
      <c r="D12" s="13">
        <v>1030</v>
      </c>
      <c r="E12" s="13">
        <v>869</v>
      </c>
      <c r="F12" s="15">
        <f t="shared" si="0"/>
        <v>12185</v>
      </c>
      <c r="G12" s="16"/>
      <c r="H12" s="17">
        <v>1416</v>
      </c>
      <c r="I12" s="17">
        <v>10219</v>
      </c>
      <c r="J12" s="17">
        <v>550</v>
      </c>
      <c r="K12" s="18">
        <f t="shared" si="1"/>
        <v>12185</v>
      </c>
      <c r="L12" s="16"/>
    </row>
    <row r="13" spans="1:12" s="19" customFormat="1" ht="12.75">
      <c r="A13" s="12">
        <v>1996</v>
      </c>
      <c r="B13" s="13">
        <v>7808</v>
      </c>
      <c r="C13" s="14">
        <v>2010</v>
      </c>
      <c r="D13" s="13">
        <v>1152</v>
      </c>
      <c r="E13" s="13">
        <v>878</v>
      </c>
      <c r="F13" s="15">
        <f t="shared" si="0"/>
        <v>11848</v>
      </c>
      <c r="G13" s="16"/>
      <c r="H13" s="17">
        <v>1525</v>
      </c>
      <c r="I13" s="17">
        <v>10149</v>
      </c>
      <c r="J13" s="17">
        <v>174</v>
      </c>
      <c r="K13" s="18">
        <f t="shared" si="1"/>
        <v>11848</v>
      </c>
      <c r="L13" s="16"/>
    </row>
    <row r="14" spans="1:12" s="19" customFormat="1" ht="12.75">
      <c r="A14" s="12">
        <v>1997</v>
      </c>
      <c r="B14" s="13">
        <v>7449</v>
      </c>
      <c r="C14" s="14">
        <v>2157</v>
      </c>
      <c r="D14" s="13">
        <v>1146</v>
      </c>
      <c r="E14" s="13">
        <v>1061</v>
      </c>
      <c r="F14" s="15">
        <f t="shared" si="0"/>
        <v>11813</v>
      </c>
      <c r="G14" s="16"/>
      <c r="H14" s="17">
        <v>1520</v>
      </c>
      <c r="I14" s="17">
        <v>10134</v>
      </c>
      <c r="J14" s="17">
        <v>159</v>
      </c>
      <c r="K14" s="18">
        <f t="shared" si="1"/>
        <v>11813</v>
      </c>
      <c r="L14" s="16"/>
    </row>
    <row r="15" spans="1:12" s="19" customFormat="1" ht="12.75">
      <c r="A15" s="12">
        <v>1998</v>
      </c>
      <c r="B15" s="13">
        <v>7667</v>
      </c>
      <c r="C15" s="14">
        <v>2311</v>
      </c>
      <c r="D15" s="13">
        <v>1416</v>
      </c>
      <c r="E15" s="13">
        <v>857</v>
      </c>
      <c r="F15" s="15">
        <f t="shared" si="0"/>
        <v>12251</v>
      </c>
      <c r="G15" s="16"/>
      <c r="H15" s="17">
        <v>1601</v>
      </c>
      <c r="I15" s="17">
        <v>10600</v>
      </c>
      <c r="J15" s="17">
        <v>50</v>
      </c>
      <c r="K15" s="18">
        <f t="shared" si="1"/>
        <v>12251</v>
      </c>
      <c r="L15" s="16"/>
    </row>
    <row r="16" spans="1:12" s="19" customFormat="1" ht="12.75">
      <c r="A16" s="12">
        <v>1999</v>
      </c>
      <c r="B16" s="13">
        <v>8209</v>
      </c>
      <c r="C16" s="14">
        <v>2359</v>
      </c>
      <c r="D16" s="13">
        <v>1388</v>
      </c>
      <c r="E16" s="13">
        <v>413</v>
      </c>
      <c r="F16" s="15">
        <f t="shared" si="0"/>
        <v>12369</v>
      </c>
      <c r="G16" s="16"/>
      <c r="H16" s="17">
        <v>1876</v>
      </c>
      <c r="I16" s="17">
        <v>10453</v>
      </c>
      <c r="J16" s="17">
        <v>40</v>
      </c>
      <c r="K16" s="18">
        <f t="shared" si="1"/>
        <v>12369</v>
      </c>
      <c r="L16" s="16"/>
    </row>
    <row r="17" spans="1:12" s="19" customFormat="1" ht="12.75">
      <c r="A17" s="12">
        <v>2000</v>
      </c>
      <c r="B17" s="13">
        <v>8412</v>
      </c>
      <c r="C17" s="14">
        <v>2576</v>
      </c>
      <c r="D17" s="13">
        <v>1927</v>
      </c>
      <c r="E17" s="13">
        <f>65+75</f>
        <v>140</v>
      </c>
      <c r="F17" s="15">
        <f t="shared" si="0"/>
        <v>13055</v>
      </c>
      <c r="G17" s="16"/>
      <c r="H17" s="17">
        <v>2076</v>
      </c>
      <c r="I17" s="17">
        <f>F17-H17</f>
        <v>10979</v>
      </c>
      <c r="J17" s="17">
        <v>0</v>
      </c>
      <c r="K17" s="18">
        <f t="shared" si="1"/>
        <v>13055</v>
      </c>
      <c r="L17" s="16"/>
    </row>
    <row r="18" spans="1:12" s="19" customFormat="1" ht="12.75">
      <c r="A18" s="12">
        <v>2001</v>
      </c>
      <c r="B18" s="13">
        <v>8509</v>
      </c>
      <c r="C18" s="14">
        <v>2486</v>
      </c>
      <c r="D18" s="13">
        <v>1823</v>
      </c>
      <c r="E18" s="13">
        <f>288+43</f>
        <v>331</v>
      </c>
      <c r="F18" s="15">
        <f t="shared" si="0"/>
        <v>13149</v>
      </c>
      <c r="G18" s="16"/>
      <c r="H18" s="17">
        <v>2304</v>
      </c>
      <c r="I18" s="17">
        <f>F18-H18</f>
        <v>10845</v>
      </c>
      <c r="J18" s="17">
        <v>0</v>
      </c>
      <c r="K18" s="18">
        <f t="shared" si="1"/>
        <v>13149</v>
      </c>
      <c r="L18" s="16"/>
    </row>
    <row r="19" spans="1:12" s="19" customFormat="1" ht="12.75">
      <c r="A19" s="12">
        <v>2002</v>
      </c>
      <c r="B19" s="13">
        <v>8606</v>
      </c>
      <c r="C19" s="14">
        <v>2463</v>
      </c>
      <c r="D19" s="13">
        <v>1724</v>
      </c>
      <c r="E19" s="13">
        <f>13154-B19-C19-D19</f>
        <v>361</v>
      </c>
      <c r="F19" s="15">
        <f t="shared" si="0"/>
        <v>13154</v>
      </c>
      <c r="G19" s="16"/>
      <c r="H19" s="17">
        <v>2454</v>
      </c>
      <c r="I19" s="17">
        <f>F19-H19</f>
        <v>10700</v>
      </c>
      <c r="J19" s="17">
        <v>0</v>
      </c>
      <c r="K19" s="18">
        <f t="shared" si="1"/>
        <v>13154</v>
      </c>
      <c r="L19" s="16"/>
    </row>
    <row r="20" spans="1:12" s="19" customFormat="1" ht="12.75">
      <c r="A20" s="12">
        <v>2003</v>
      </c>
      <c r="B20" s="13">
        <v>8265</v>
      </c>
      <c r="C20" s="14">
        <v>2642</v>
      </c>
      <c r="D20" s="13">
        <v>1862</v>
      </c>
      <c r="E20" s="13">
        <f>13529-B20-C20-D20</f>
        <v>760</v>
      </c>
      <c r="F20" s="15">
        <f t="shared" si="0"/>
        <v>13529</v>
      </c>
      <c r="G20" s="16"/>
      <c r="H20" s="17">
        <v>2713</v>
      </c>
      <c r="I20" s="17">
        <f>F20-H20</f>
        <v>10816</v>
      </c>
      <c r="J20" s="17">
        <v>0</v>
      </c>
      <c r="K20" s="18">
        <f t="shared" si="1"/>
        <v>13529</v>
      </c>
      <c r="L20" s="16"/>
    </row>
    <row r="21" spans="1:12" s="19" customFormat="1" ht="12.75">
      <c r="A21" s="12">
        <v>2004</v>
      </c>
      <c r="B21" s="13">
        <v>8720</v>
      </c>
      <c r="C21" s="14">
        <v>2678</v>
      </c>
      <c r="D21" s="13">
        <v>1925</v>
      </c>
      <c r="E21" s="13">
        <f>13546-B21-C21-D21</f>
        <v>223</v>
      </c>
      <c r="F21" s="15">
        <f t="shared" si="0"/>
        <v>13546</v>
      </c>
      <c r="G21" s="16"/>
      <c r="H21" s="17">
        <v>2906</v>
      </c>
      <c r="I21" s="17">
        <f>F21-H21</f>
        <v>10640</v>
      </c>
      <c r="J21" s="17">
        <v>0</v>
      </c>
      <c r="K21" s="18">
        <f t="shared" si="1"/>
        <v>13546</v>
      </c>
      <c r="L21" s="16"/>
    </row>
    <row r="22" spans="1:12" s="19" customFormat="1" ht="12.75">
      <c r="A22" s="12">
        <v>2005</v>
      </c>
      <c r="B22" s="13">
        <v>8777</v>
      </c>
      <c r="C22" s="14">
        <v>2691</v>
      </c>
      <c r="D22" s="13">
        <v>1878</v>
      </c>
      <c r="E22" s="13">
        <f>13507-B22-C22-D22</f>
        <v>161</v>
      </c>
      <c r="F22" s="15">
        <f t="shared" si="0"/>
        <v>13507</v>
      </c>
      <c r="G22" s="16"/>
      <c r="H22" s="17">
        <v>3203</v>
      </c>
      <c r="I22" s="17">
        <f>F22-H22</f>
        <v>10304</v>
      </c>
      <c r="J22" s="17">
        <v>0</v>
      </c>
      <c r="K22" s="18">
        <f t="shared" si="1"/>
        <v>13507</v>
      </c>
      <c r="L22" s="16"/>
    </row>
    <row r="23" spans="1:12" s="19" customFormat="1" ht="12.75">
      <c r="A23" s="12">
        <v>2006</v>
      </c>
      <c r="B23" s="13">
        <v>9024</v>
      </c>
      <c r="C23" s="14">
        <v>2813</v>
      </c>
      <c r="D23" s="13">
        <v>1836</v>
      </c>
      <c r="E23" s="13">
        <f>13806-B23-C23-D23</f>
        <v>133</v>
      </c>
      <c r="F23" s="15">
        <f>SUM(B23:E23)</f>
        <v>13806</v>
      </c>
      <c r="G23" s="16"/>
      <c r="H23" s="17">
        <v>3662</v>
      </c>
      <c r="I23" s="17">
        <f>F23-H23</f>
        <v>10144</v>
      </c>
      <c r="J23" s="17">
        <v>0</v>
      </c>
      <c r="K23" s="18">
        <f>SUM(G23:J23)</f>
        <v>13806</v>
      </c>
      <c r="L23" s="16"/>
    </row>
    <row r="24" ht="12.75">
      <c r="A24" s="20" t="s">
        <v>14</v>
      </c>
    </row>
    <row r="25" ht="12.75">
      <c r="A25" s="22" t="s">
        <v>15</v>
      </c>
    </row>
  </sheetData>
  <sheetProtection/>
  <mergeCells count="2">
    <mergeCell ref="B5:F5"/>
    <mergeCell ref="H5:K5"/>
  </mergeCells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M-NCPPC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Lisa.Tate</dc:creator>
  <cp:keywords/>
  <dc:description/>
  <cp:lastModifiedBy>Lisa.Tate</cp:lastModifiedBy>
  <cp:lastPrinted>2007-09-24T21:58:43Z</cp:lastPrinted>
  <dcterms:created xsi:type="dcterms:W3CDTF">2007-09-24T21:58:05Z</dcterms:created>
  <dcterms:modified xsi:type="dcterms:W3CDTF">2007-09-24T21:59:15Z</dcterms:modified>
  <cp:category/>
  <cp:version/>
  <cp:contentType/>
  <cp:contentStatus/>
</cp:coreProperties>
</file>